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0D1997BD-CD4A-475A-8F8D-26ABB632ADC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作成要領" sheetId="10" r:id="rId1"/>
    <sheet name="0000感想画〇〇中" sheetId="5" r:id="rId2"/>
    <sheet name="コード" sheetId="7" r:id="rId3"/>
    <sheet name="コード印刷用" sheetId="9" r:id="rId4"/>
  </sheets>
  <externalReferences>
    <externalReference r:id="rId5"/>
  </externalReferences>
  <definedNames>
    <definedName name="_xlnm._FilterDatabase" localSheetId="1" hidden="1">'0000感想画〇〇中'!$A$19:$K$259</definedName>
    <definedName name="_xlnm._FilterDatabase" localSheetId="0" hidden="1">作成要領!$A$19:$K$27</definedName>
    <definedName name="_xlnm.Print_Area" localSheetId="1">'0000感想画〇〇中'!$A$20:$K$259</definedName>
    <definedName name="_xlnm.Print_Area" localSheetId="2">コード!$A$1:$F$211</definedName>
    <definedName name="_xlnm.Print_Area" localSheetId="3">コード印刷用!$A$1:$Y$45</definedName>
    <definedName name="_xlnm.Print_Area" localSheetId="0">作成要領!$A$1:$L$53</definedName>
    <definedName name="_xlnm.Print_Titles" localSheetId="1">'0000感想画〇〇中'!$1:$19</definedName>
    <definedName name="_xlnm.Print_Titles" localSheetId="0">作成要領!$1:$19</definedName>
    <definedName name="ブロック名" localSheetId="3">[1]コード!#REF!</definedName>
    <definedName name="ブロック名">コード!#REF!</definedName>
    <definedName name="学年" localSheetId="3">[1]コード!#REF!</definedName>
    <definedName name="学年">コード!#REF!</definedName>
    <definedName name="校種" localSheetId="3">[1]コード!#REF!</definedName>
    <definedName name="校種">コード!#REF!</definedName>
    <definedName name="参照">コード!$D$2:$E$9</definedName>
    <definedName name="部門" localSheetId="3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0" l="1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J8" i="10"/>
  <c r="I8" i="10"/>
  <c r="H8" i="10"/>
  <c r="J6" i="10"/>
  <c r="I6" i="10"/>
  <c r="H6" i="10"/>
  <c r="N5" i="10"/>
  <c r="U4" i="10"/>
  <c r="T4" i="10"/>
  <c r="S4" i="10"/>
  <c r="R4" i="10"/>
  <c r="Q4" i="10"/>
  <c r="P4" i="10"/>
  <c r="O4" i="10"/>
  <c r="F3" i="10"/>
  <c r="N4" i="10" s="1"/>
  <c r="B259" i="5" l="1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U4" i="5" l="1"/>
  <c r="T4" i="5"/>
  <c r="S4" i="5"/>
  <c r="R4" i="5"/>
  <c r="Q4" i="5"/>
  <c r="P4" i="5"/>
  <c r="O4" i="5"/>
  <c r="J8" i="5"/>
  <c r="I8" i="5"/>
  <c r="H8" i="5"/>
  <c r="J6" i="5"/>
  <c r="I6" i="5"/>
  <c r="H6" i="5"/>
  <c r="N5" i="5" l="1"/>
  <c r="V34" i="9" l="1"/>
  <c r="U34" i="9"/>
  <c r="V33" i="9"/>
  <c r="U33" i="9"/>
  <c r="V32" i="9"/>
  <c r="U32" i="9"/>
  <c r="V31" i="9"/>
  <c r="U31" i="9"/>
  <c r="V30" i="9"/>
  <c r="U30" i="9"/>
  <c r="V26" i="9"/>
  <c r="U26" i="9"/>
  <c r="V25" i="9"/>
  <c r="U25" i="9"/>
  <c r="V21" i="9"/>
  <c r="U21" i="9"/>
  <c r="V20" i="9"/>
  <c r="U20" i="9"/>
  <c r="V19" i="9"/>
  <c r="U19" i="9"/>
  <c r="V18" i="9"/>
  <c r="U18" i="9"/>
  <c r="V17" i="9"/>
  <c r="U17" i="9"/>
  <c r="V16" i="9"/>
  <c r="U16" i="9"/>
  <c r="V12" i="9"/>
  <c r="U12" i="9"/>
  <c r="V11" i="9"/>
  <c r="U11" i="9"/>
  <c r="V10" i="9"/>
  <c r="U10" i="9"/>
  <c r="V9" i="9"/>
  <c r="U9" i="9"/>
  <c r="V8" i="9"/>
  <c r="U8" i="9"/>
  <c r="V7" i="9"/>
  <c r="U7" i="9"/>
  <c r="V6" i="9"/>
  <c r="U6" i="9"/>
  <c r="V5" i="9"/>
  <c r="U5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0" i="9"/>
  <c r="R10" i="9"/>
  <c r="S9" i="9"/>
  <c r="R9" i="9"/>
  <c r="S8" i="9"/>
  <c r="R8" i="9"/>
  <c r="S7" i="9"/>
  <c r="R7" i="9"/>
  <c r="S6" i="9"/>
  <c r="R6" i="9"/>
  <c r="S5" i="9"/>
  <c r="R5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4" i="9"/>
  <c r="O24" i="9"/>
  <c r="P23" i="9"/>
  <c r="O23" i="9"/>
  <c r="P22" i="9"/>
  <c r="O22" i="9"/>
  <c r="P21" i="9"/>
  <c r="O21" i="9"/>
  <c r="P20" i="9"/>
  <c r="O20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P7" i="9"/>
  <c r="O7" i="9"/>
  <c r="P6" i="9"/>
  <c r="O6" i="9"/>
  <c r="P5" i="9"/>
  <c r="O5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0" i="9"/>
  <c r="I10" i="9"/>
  <c r="J9" i="9"/>
  <c r="I9" i="9"/>
  <c r="J8" i="9"/>
  <c r="I8" i="9"/>
  <c r="J7" i="9"/>
  <c r="I7" i="9"/>
  <c r="J6" i="9"/>
  <c r="I6" i="9"/>
  <c r="J5" i="9"/>
  <c r="I5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D5" i="9"/>
  <c r="C5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C237" i="5" l="1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21" i="5"/>
  <c r="F3" i="5"/>
  <c r="N4" i="5" l="1"/>
  <c r="C70" i="5"/>
  <c r="C50" i="5"/>
  <c r="C66" i="5"/>
  <c r="C46" i="5"/>
  <c r="C62" i="5"/>
  <c r="C42" i="5"/>
  <c r="C58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0" i="5"/>
  <c r="C43" i="5" l="1"/>
  <c r="C51" i="5"/>
  <c r="C40" i="5"/>
  <c r="C44" i="5"/>
  <c r="C52" i="5"/>
  <c r="C48" i="5"/>
  <c r="C39" i="5"/>
  <c r="C47" i="5"/>
  <c r="C45" i="5"/>
  <c r="C41" i="5"/>
  <c r="C53" i="5"/>
  <c r="C49" i="5"/>
  <c r="C54" i="5"/>
  <c r="C56" i="5"/>
  <c r="C60" i="5"/>
  <c r="C64" i="5"/>
  <c r="C68" i="5"/>
  <c r="C57" i="5"/>
  <c r="C61" i="5"/>
  <c r="C65" i="5"/>
  <c r="C69" i="5"/>
  <c r="C83" i="5" l="1"/>
  <c r="C67" i="5"/>
  <c r="C86" i="5"/>
  <c r="C78" i="5"/>
  <c r="C79" i="5"/>
  <c r="C63" i="5"/>
  <c r="C85" i="5"/>
  <c r="C77" i="5"/>
  <c r="C75" i="5"/>
  <c r="C59" i="5"/>
  <c r="C74" i="5"/>
  <c r="C87" i="5"/>
  <c r="C71" i="5"/>
  <c r="C55" i="5"/>
  <c r="C82" i="5"/>
  <c r="C81" i="5"/>
  <c r="C73" i="5"/>
  <c r="C90" i="5" l="1"/>
  <c r="C99" i="5"/>
  <c r="C88" i="5"/>
  <c r="C91" i="5"/>
  <c r="C245" i="5"/>
  <c r="C92" i="5"/>
  <c r="C102" i="5"/>
  <c r="C96" i="5"/>
  <c r="C103" i="5"/>
  <c r="C100" i="5"/>
  <c r="C98" i="5"/>
  <c r="C72" i="5"/>
  <c r="C104" i="5"/>
  <c r="C76" i="5"/>
  <c r="C94" i="5"/>
  <c r="C80" i="5"/>
  <c r="C95" i="5"/>
  <c r="C84" i="5"/>
  <c r="C116" i="5" l="1"/>
  <c r="C253" i="5"/>
  <c r="C112" i="5"/>
  <c r="C249" i="5"/>
  <c r="C111" i="5"/>
  <c r="C248" i="5"/>
  <c r="C115" i="5"/>
  <c r="C252" i="5"/>
  <c r="C239" i="5"/>
  <c r="C256" i="5"/>
  <c r="C241" i="5"/>
  <c r="C258" i="5"/>
  <c r="C117" i="5"/>
  <c r="C254" i="5"/>
  <c r="C113" i="5"/>
  <c r="C250" i="5"/>
  <c r="C109" i="5"/>
  <c r="C246" i="5"/>
  <c r="C240" i="5"/>
  <c r="C257" i="5"/>
  <c r="C259" i="5"/>
  <c r="C108" i="5"/>
  <c r="C107" i="5"/>
  <c r="C244" i="5"/>
  <c r="C101" i="5"/>
  <c r="C97" i="5"/>
  <c r="C93" i="5"/>
  <c r="C89" i="5"/>
  <c r="C105" i="5"/>
  <c r="C242" i="5"/>
  <c r="C114" i="5" l="1"/>
  <c r="C251" i="5"/>
  <c r="C110" i="5"/>
  <c r="C247" i="5"/>
  <c r="C238" i="5"/>
  <c r="C255" i="5"/>
  <c r="C106" i="5"/>
  <c r="C243" i="5"/>
</calcChain>
</file>

<file path=xl/sharedStrings.xml><?xml version="1.0" encoding="utf-8"?>
<sst xmlns="http://schemas.openxmlformats.org/spreadsheetml/2006/main" count="1160" uniqueCount="621">
  <si>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</si>
  <si>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</si>
  <si>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</si>
  <si>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</si>
  <si>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</si>
  <si>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</si>
  <si>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</si>
  <si>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</si>
  <si>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</si>
  <si>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No.</t>
    <phoneticPr fontId="1"/>
  </si>
  <si>
    <t>地区
№</t>
    <rPh sb="0" eb="2">
      <t>チク</t>
    </rPh>
    <phoneticPr fontId="9"/>
  </si>
  <si>
    <t>地区名</t>
    <rPh sb="0" eb="2">
      <t>チク</t>
    </rPh>
    <rPh sb="2" eb="3">
      <t>ナ</t>
    </rPh>
    <phoneticPr fontId="9"/>
  </si>
  <si>
    <t>所属</t>
    <rPh sb="0" eb="2">
      <t>ショゾク</t>
    </rPh>
    <phoneticPr fontId="9"/>
  </si>
  <si>
    <t>番号</t>
    <rPh sb="0" eb="2">
      <t>バンゴウ</t>
    </rPh>
    <phoneticPr fontId="10"/>
  </si>
  <si>
    <t>学校名略称</t>
    <rPh sb="0" eb="3">
      <t>ガッコウメイ</t>
    </rPh>
    <rPh sb="3" eb="5">
      <t>リャクショウ</t>
    </rPh>
    <phoneticPr fontId="10"/>
  </si>
  <si>
    <t>学校名</t>
    <rPh sb="0" eb="3">
      <t>ガッコウメイ</t>
    </rPh>
    <phoneticPr fontId="9"/>
  </si>
  <si>
    <t>備　　　　　考</t>
    <rPh sb="0" eb="1">
      <t>ソナエ</t>
    </rPh>
    <rPh sb="6" eb="7">
      <t>コウ</t>
    </rPh>
    <phoneticPr fontId="9"/>
  </si>
  <si>
    <t>長崎</t>
    <rPh sb="0" eb="2">
      <t>ナガサキ</t>
    </rPh>
    <phoneticPr fontId="9"/>
  </si>
  <si>
    <t>長崎市立</t>
    <rPh sb="0" eb="4">
      <t>ナガサキシリツ</t>
    </rPh>
    <phoneticPr fontId="9"/>
  </si>
  <si>
    <t>長大附属</t>
    <rPh sb="0" eb="1">
      <t>チョウ</t>
    </rPh>
    <rPh sb="2" eb="4">
      <t>フゾク</t>
    </rPh>
    <phoneticPr fontId="7"/>
  </si>
  <si>
    <t>私立</t>
  </si>
  <si>
    <t>長崎精道</t>
    <rPh sb="0" eb="4">
      <t>ショウガッコウ</t>
    </rPh>
    <phoneticPr fontId="7"/>
  </si>
  <si>
    <t>長崎</t>
    <phoneticPr fontId="1"/>
  </si>
  <si>
    <t>長崎県立</t>
    <rPh sb="0" eb="4">
      <t>ナガサキケンリツ</t>
    </rPh>
    <phoneticPr fontId="9"/>
  </si>
  <si>
    <t>鶴南特支</t>
    <rPh sb="2" eb="3">
      <t>トク</t>
    </rPh>
    <rPh sb="3" eb="4">
      <t>ササ</t>
    </rPh>
    <phoneticPr fontId="9"/>
  </si>
  <si>
    <t>長崎特支</t>
    <rPh sb="0" eb="2">
      <t>ナガサキ</t>
    </rPh>
    <rPh sb="2" eb="3">
      <t>トク</t>
    </rPh>
    <rPh sb="3" eb="4">
      <t>ササ</t>
    </rPh>
    <phoneticPr fontId="9"/>
  </si>
  <si>
    <t>国立</t>
    <rPh sb="0" eb="2">
      <t>コクリツ</t>
    </rPh>
    <phoneticPr fontId="9"/>
  </si>
  <si>
    <t>長大附属特支</t>
    <rPh sb="2" eb="3">
      <t>フ</t>
    </rPh>
    <rPh sb="3" eb="4">
      <t>ゾク</t>
    </rPh>
    <phoneticPr fontId="9"/>
  </si>
  <si>
    <t>佐世保</t>
    <rPh sb="0" eb="3">
      <t>サセボ</t>
    </rPh>
    <phoneticPr fontId="9"/>
  </si>
  <si>
    <t>佐世保市立</t>
    <rPh sb="0" eb="5">
      <t>サセボシリツ</t>
    </rPh>
    <phoneticPr fontId="9"/>
  </si>
  <si>
    <t>宮</t>
    <phoneticPr fontId="9"/>
  </si>
  <si>
    <t>私立</t>
    <rPh sb="0" eb="2">
      <t>シリツ</t>
    </rPh>
    <phoneticPr fontId="9"/>
  </si>
  <si>
    <t>佐世保</t>
    <phoneticPr fontId="1"/>
  </si>
  <si>
    <t>ろう 佐世保分校</t>
    <phoneticPr fontId="9"/>
  </si>
  <si>
    <t>佐世保</t>
  </si>
  <si>
    <t>佐世保特支</t>
    <rPh sb="0" eb="3">
      <t>サセボ</t>
    </rPh>
    <rPh sb="3" eb="4">
      <t>トク</t>
    </rPh>
    <rPh sb="4" eb="5">
      <t>ササ</t>
    </rPh>
    <phoneticPr fontId="9"/>
  </si>
  <si>
    <t>島原</t>
    <rPh sb="0" eb="2">
      <t>シマバラ</t>
    </rPh>
    <phoneticPr fontId="9"/>
  </si>
  <si>
    <t>島原市立</t>
    <rPh sb="0" eb="4">
      <t>シマバラシリツ</t>
    </rPh>
    <phoneticPr fontId="9"/>
  </si>
  <si>
    <t>島原特支</t>
    <rPh sb="0" eb="2">
      <t>シマバラ</t>
    </rPh>
    <rPh sb="2" eb="3">
      <t>トク</t>
    </rPh>
    <rPh sb="3" eb="4">
      <t>ササ</t>
    </rPh>
    <phoneticPr fontId="9"/>
  </si>
  <si>
    <t>諫早</t>
    <rPh sb="0" eb="2">
      <t>イサハヤ</t>
    </rPh>
    <phoneticPr fontId="9"/>
  </si>
  <si>
    <t>諫早市立</t>
    <rPh sb="0" eb="2">
      <t>イサハヤ</t>
    </rPh>
    <rPh sb="2" eb="4">
      <t>シリツ</t>
    </rPh>
    <phoneticPr fontId="9"/>
  </si>
  <si>
    <t>諫早特支</t>
    <rPh sb="0" eb="2">
      <t>イサハヤ</t>
    </rPh>
    <rPh sb="2" eb="3">
      <t>トク</t>
    </rPh>
    <rPh sb="3" eb="4">
      <t>ササ</t>
    </rPh>
    <phoneticPr fontId="9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</si>
  <si>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9"/>
  </si>
  <si>
    <t>大村</t>
    <rPh sb="0" eb="2">
      <t>オオムラ</t>
    </rPh>
    <phoneticPr fontId="9"/>
  </si>
  <si>
    <t>大村市立</t>
    <rPh sb="0" eb="2">
      <t>オオムラ</t>
    </rPh>
    <rPh sb="2" eb="4">
      <t>シリツ</t>
    </rPh>
    <phoneticPr fontId="9"/>
  </si>
  <si>
    <t>大村</t>
  </si>
  <si>
    <t>ろう学校</t>
    <rPh sb="2" eb="4">
      <t>ガッコウ</t>
    </rPh>
    <phoneticPr fontId="9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</si>
  <si>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9"/>
  </si>
  <si>
    <t>大村特支</t>
    <rPh sb="0" eb="2">
      <t>オオムラ</t>
    </rPh>
    <rPh sb="2" eb="3">
      <t>トク</t>
    </rPh>
    <rPh sb="3" eb="4">
      <t>ササ</t>
    </rPh>
    <phoneticPr fontId="9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</si>
  <si>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9"/>
  </si>
  <si>
    <t>平戸</t>
    <rPh sb="0" eb="2">
      <t>ヒラド</t>
    </rPh>
    <phoneticPr fontId="9"/>
  </si>
  <si>
    <t>平戸市立</t>
    <rPh sb="0" eb="2">
      <t>ヒラド</t>
    </rPh>
    <rPh sb="2" eb="4">
      <t>シリツ</t>
    </rPh>
    <phoneticPr fontId="9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</si>
  <si>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9"/>
  </si>
  <si>
    <t>松浦</t>
    <rPh sb="0" eb="2">
      <t>マツウラ</t>
    </rPh>
    <phoneticPr fontId="9"/>
  </si>
  <si>
    <t>松浦市立</t>
    <rPh sb="0" eb="2">
      <t>マツウラ</t>
    </rPh>
    <rPh sb="2" eb="4">
      <t>シリツ</t>
    </rPh>
    <phoneticPr fontId="9"/>
  </si>
  <si>
    <t>対馬</t>
    <rPh sb="0" eb="2">
      <t>ツシマ</t>
    </rPh>
    <phoneticPr fontId="9"/>
  </si>
  <si>
    <t>対馬市立</t>
    <rPh sb="0" eb="2">
      <t>ツシマ</t>
    </rPh>
    <rPh sb="2" eb="4">
      <t>シリツ</t>
    </rPh>
    <phoneticPr fontId="9"/>
  </si>
  <si>
    <t>壱岐</t>
    <rPh sb="0" eb="2">
      <t>イキ</t>
    </rPh>
    <phoneticPr fontId="9"/>
  </si>
  <si>
    <t>壱岐市立</t>
    <rPh sb="0" eb="2">
      <t>イキ</t>
    </rPh>
    <rPh sb="2" eb="4">
      <t>シリツ</t>
    </rPh>
    <phoneticPr fontId="9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</si>
  <si>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9"/>
  </si>
  <si>
    <t>五島</t>
    <rPh sb="0" eb="2">
      <t>ゴトウ</t>
    </rPh>
    <phoneticPr fontId="9"/>
  </si>
  <si>
    <t>五島市立</t>
    <rPh sb="0" eb="2">
      <t>ゴトウ</t>
    </rPh>
    <rPh sb="2" eb="4">
      <t>シリツ</t>
    </rPh>
    <phoneticPr fontId="9"/>
  </si>
  <si>
    <t>福江 椛島分校</t>
    <rPh sb="0" eb="2">
      <t>フクエ</t>
    </rPh>
    <rPh sb="5" eb="7">
      <t>ブンコウ</t>
    </rPh>
    <phoneticPr fontId="9"/>
  </si>
  <si>
    <t>R2 休校</t>
    <rPh sb="3" eb="5">
      <t>キュウコウ</t>
    </rPh>
    <phoneticPr fontId="9"/>
  </si>
  <si>
    <t>鶴南特支 五島分校</t>
  </si>
  <si>
    <t>西海</t>
    <rPh sb="0" eb="2">
      <t>サイカイ</t>
    </rPh>
    <phoneticPr fontId="9"/>
  </si>
  <si>
    <t>西海市立</t>
    <rPh sb="0" eb="2">
      <t>サイカイ</t>
    </rPh>
    <rPh sb="2" eb="4">
      <t>シリツ</t>
    </rPh>
    <phoneticPr fontId="9"/>
  </si>
  <si>
    <t>雲仙</t>
    <rPh sb="0" eb="2">
      <t>ウンゼン</t>
    </rPh>
    <phoneticPr fontId="9"/>
  </si>
  <si>
    <t>雲仙市立</t>
    <rPh sb="0" eb="4">
      <t>ウンゼンシリツ</t>
    </rPh>
    <phoneticPr fontId="9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</si>
  <si>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</si>
  <si>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9"/>
  </si>
  <si>
    <t>南島原</t>
    <rPh sb="0" eb="3">
      <t>ミナミシマバラ</t>
    </rPh>
    <phoneticPr fontId="9"/>
  </si>
  <si>
    <t>南島原市立</t>
    <rPh sb="0" eb="5">
      <t>ミナミシマバラシリツ</t>
    </rPh>
    <phoneticPr fontId="9"/>
  </si>
  <si>
    <t>西彼杵郡</t>
    <rPh sb="0" eb="3">
      <t>ニシソノギ</t>
    </rPh>
    <rPh sb="3" eb="4">
      <t>グン</t>
    </rPh>
    <phoneticPr fontId="9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</si>
  <si>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9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</si>
  <si>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9"/>
  </si>
  <si>
    <t>西彼杵郡</t>
  </si>
  <si>
    <t>盲学校</t>
    <rPh sb="0" eb="1">
      <t>モウ</t>
    </rPh>
    <rPh sb="1" eb="3">
      <t>ガッコウ</t>
    </rPh>
    <phoneticPr fontId="9"/>
  </si>
  <si>
    <t>東彼杵郡</t>
    <rPh sb="0" eb="1">
      <t>ヒガシ</t>
    </rPh>
    <rPh sb="1" eb="3">
      <t>ソノギ</t>
    </rPh>
    <rPh sb="3" eb="4">
      <t>グン</t>
    </rPh>
    <phoneticPr fontId="9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</si>
  <si>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9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</si>
  <si>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9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</si>
  <si>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9"/>
  </si>
  <si>
    <t>東そのぎ子どもの村</t>
    <rPh sb="0" eb="1">
      <t>ヒガシ</t>
    </rPh>
    <rPh sb="4" eb="5">
      <t>コ</t>
    </rPh>
    <rPh sb="8" eb="9">
      <t>ムラ</t>
    </rPh>
    <phoneticPr fontId="9"/>
  </si>
  <si>
    <t>東彼杵郡</t>
    <rPh sb="0" eb="3">
      <t>ヒガシソノギ</t>
    </rPh>
    <rPh sb="1" eb="2">
      <t>グン</t>
    </rPh>
    <phoneticPr fontId="9"/>
  </si>
  <si>
    <t>川棚特支</t>
    <rPh sb="2" eb="3">
      <t>トク</t>
    </rPh>
    <rPh sb="3" eb="4">
      <t>ササ</t>
    </rPh>
    <phoneticPr fontId="9"/>
  </si>
  <si>
    <t>桜が丘特支</t>
    <rPh sb="3" eb="4">
      <t>トク</t>
    </rPh>
    <rPh sb="4" eb="5">
      <t>ササ</t>
    </rPh>
    <phoneticPr fontId="9"/>
  </si>
  <si>
    <t>北松浦郡</t>
    <rPh sb="0" eb="3">
      <t>キタマツウラ</t>
    </rPh>
    <rPh sb="3" eb="4">
      <t>グン</t>
    </rPh>
    <phoneticPr fontId="9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</si>
  <si>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9"/>
  </si>
  <si>
    <t>小値賀</t>
    <phoneticPr fontId="9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</si>
  <si>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9"/>
  </si>
  <si>
    <t>南松浦郡</t>
    <rPh sb="0" eb="1">
      <t>ミナミ</t>
    </rPh>
    <rPh sb="1" eb="3">
      <t>マツウラ</t>
    </rPh>
    <rPh sb="3" eb="4">
      <t>グン</t>
    </rPh>
    <phoneticPr fontId="9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</si>
  <si>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9"/>
  </si>
  <si>
    <t>長崎市</t>
    <rPh sb="0" eb="3">
      <t>ナガサキシ</t>
    </rPh>
    <phoneticPr fontId="10"/>
  </si>
  <si>
    <t>佐世保市</t>
    <rPh sb="0" eb="3">
      <t>サセボ</t>
    </rPh>
    <rPh sb="3" eb="4">
      <t>シ</t>
    </rPh>
    <phoneticPr fontId="10"/>
  </si>
  <si>
    <t>島原市</t>
    <rPh sb="0" eb="2">
      <t>シマバラ</t>
    </rPh>
    <rPh sb="2" eb="3">
      <t>シ</t>
    </rPh>
    <phoneticPr fontId="10"/>
  </si>
  <si>
    <t>大村市</t>
    <rPh sb="0" eb="2">
      <t>オオムラ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</si>
  <si>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</si>
  <si>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五島市</t>
    <rPh sb="0" eb="2">
      <t>ゴトウ</t>
    </rPh>
    <rPh sb="2" eb="3">
      <t>シ</t>
    </rPh>
    <phoneticPr fontId="10"/>
  </si>
  <si>
    <t>雲仙市</t>
    <rPh sb="0" eb="2">
      <t>ウンゼン</t>
    </rPh>
    <rPh sb="2" eb="3">
      <t>シ</t>
    </rPh>
    <phoneticPr fontId="10"/>
  </si>
  <si>
    <t>西彼杵郡</t>
    <rPh sb="0" eb="3">
      <t>ニシソノギ</t>
    </rPh>
    <rPh sb="3" eb="4">
      <t>グン</t>
    </rPh>
    <phoneticPr fontId="10"/>
  </si>
  <si>
    <t>私立・国立</t>
    <rPh sb="0" eb="2">
      <t>シリツ</t>
    </rPh>
    <rPh sb="3" eb="5">
      <t>コクリツ</t>
    </rPh>
    <phoneticPr fontId="10"/>
  </si>
  <si>
    <t>コード</t>
    <phoneticPr fontId="10"/>
  </si>
  <si>
    <t>学校名</t>
    <rPh sb="0" eb="3">
      <t>ガッコウメイ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</si>
  <si>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7" eb="8">
      <t>フク</t>
    </rPh>
    <rPh sb="10" eb="11">
      <t>サイ</t>
    </rPh>
    <phoneticPr fontId="9"/>
  </si>
  <si>
    <t>長大附属</t>
  </si>
  <si>
    <t>長崎南山</t>
  </si>
  <si>
    <t>長崎精道</t>
  </si>
  <si>
    <t>精道三川台</t>
  </si>
  <si>
    <t>九州文化学園</t>
  </si>
  <si>
    <t>東そのぎ子どもの村</t>
  </si>
  <si>
    <t>特別支援学校</t>
    <rPh sb="0" eb="2">
      <t>トクベツ</t>
    </rPh>
    <rPh sb="2" eb="4">
      <t>シエン</t>
    </rPh>
    <rPh sb="4" eb="6">
      <t>ガッコウ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</si>
  <si>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10" eb="12">
      <t>サイケイ</t>
    </rPh>
    <phoneticPr fontId="9"/>
  </si>
  <si>
    <t>諫早市</t>
    <rPh sb="0" eb="2">
      <t>イサハヤ</t>
    </rPh>
    <rPh sb="2" eb="3">
      <t>シ</t>
    </rPh>
    <phoneticPr fontId="10"/>
  </si>
  <si>
    <t>東彼杵郡</t>
    <rPh sb="0" eb="4">
      <t>ヒガシソノギグン</t>
    </rPh>
    <phoneticPr fontId="10"/>
  </si>
  <si>
    <t>盲学校</t>
  </si>
  <si>
    <t>ろう学校</t>
  </si>
  <si>
    <t>ろう 佐世保分校</t>
  </si>
  <si>
    <t>佐世保特支</t>
  </si>
  <si>
    <t>西海市</t>
    <rPh sb="0" eb="2">
      <t>ニシウミ</t>
    </rPh>
    <rPh sb="2" eb="3">
      <t>シ</t>
    </rPh>
    <phoneticPr fontId="10"/>
  </si>
  <si>
    <t>佐世保特支　北松分校</t>
  </si>
  <si>
    <t>島原特支</t>
  </si>
  <si>
    <t>壱岐市</t>
    <rPh sb="0" eb="3">
      <t>イキシ</t>
    </rPh>
    <phoneticPr fontId="10"/>
  </si>
  <si>
    <t>南島原市</t>
    <rPh sb="0" eb="1">
      <t>ミナミ</t>
    </rPh>
    <rPh sb="1" eb="4">
      <t>シマバラシ</t>
    </rPh>
    <phoneticPr fontId="10"/>
  </si>
  <si>
    <t>島原特支 南串山分教室</t>
  </si>
  <si>
    <t>平戸市</t>
    <rPh sb="0" eb="3">
      <t>ヒラドシ</t>
    </rPh>
    <phoneticPr fontId="10"/>
  </si>
  <si>
    <t>虹の原特支</t>
  </si>
  <si>
    <t>虹の原特支 壱岐分校</t>
  </si>
  <si>
    <t>鶴南特支</t>
  </si>
  <si>
    <t>鶴南特支 時津分校</t>
  </si>
  <si>
    <t>川棚特支</t>
  </si>
  <si>
    <t>北松浦郡</t>
    <rPh sb="0" eb="3">
      <t>キタマツウラ</t>
    </rPh>
    <rPh sb="3" eb="4">
      <t>グン</t>
    </rPh>
    <phoneticPr fontId="10"/>
  </si>
  <si>
    <t>長崎特支</t>
  </si>
  <si>
    <t>諫早特支</t>
  </si>
  <si>
    <t>諫早東特支</t>
  </si>
  <si>
    <t>大村特支</t>
  </si>
  <si>
    <t>大村特支 西大村分教室</t>
  </si>
  <si>
    <t>桜が丘特支</t>
  </si>
  <si>
    <t>長大附属特支</t>
  </si>
  <si>
    <t>松浦市</t>
    <rPh sb="0" eb="2">
      <t>マツウラ</t>
    </rPh>
    <rPh sb="2" eb="3">
      <t>シ</t>
    </rPh>
    <phoneticPr fontId="10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</si>
  <si>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</si>
  <si>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</si>
  <si>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</si>
  <si>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</si>
  <si>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</si>
  <si>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</si>
  <si>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</si>
  <si>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</si>
  <si>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</si>
  <si>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</si>
  <si>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</si>
  <si>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</si>
  <si>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</si>
  <si>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</si>
  <si>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</si>
  <si>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</si>
  <si>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※校内審査総数と、郡・市審査会出品分の作品数、学校名ｺｰﾄﾞ・担当者名を必ず記入してください。（黄色の空欄が無いように）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グン</t>
    </rPh>
    <rPh sb="12" eb="15">
      <t>シンサカイ</t>
    </rPh>
    <rPh sb="15" eb="17">
      <t>シュッピン</t>
    </rPh>
    <rPh sb="17" eb="18">
      <t>ブン</t>
    </rPh>
    <rPh sb="19" eb="22">
      <t>サクヒンスウ</t>
    </rPh>
    <rPh sb="23" eb="26">
      <t>ガッコウメイ</t>
    </rPh>
    <rPh sb="31" eb="34">
      <t>タントウシャ</t>
    </rPh>
    <rPh sb="34" eb="35">
      <t>メイ</t>
    </rPh>
    <rPh sb="36" eb="37">
      <t>カナラ</t>
    </rPh>
    <rPh sb="38" eb="40">
      <t>キニュウ</t>
    </rPh>
    <rPh sb="48" eb="50">
      <t>キイロ</t>
    </rPh>
    <rPh sb="51" eb="53">
      <t>クウラン</t>
    </rPh>
    <rPh sb="54" eb="55">
      <t>ナ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</si>
  <si>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</si>
  <si>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</si>
  <si>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</si>
  <si>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</si>
  <si>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</si>
  <si>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</si>
  <si>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</si>
  <si>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</si>
  <si>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</si>
  <si>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</si>
  <si>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</si>
  <si>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</si>
  <si>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</si>
  <si>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</si>
  <si>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</si>
  <si>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</si>
  <si>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</si>
  <si>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</si>
  <si>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</si>
  <si>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</si>
  <si>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</si>
  <si>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7"/>
  </si>
  <si>
    <t>長崎市立日吉中</t>
    <phoneticPr fontId="1"/>
  </si>
  <si>
    <t>茂木</t>
    <phoneticPr fontId="1"/>
  </si>
  <si>
    <t>長崎市立茂木中</t>
    <phoneticPr fontId="1"/>
  </si>
  <si>
    <t>南</t>
    <phoneticPr fontId="7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</si>
  <si>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</si>
  <si>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</si>
  <si>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</si>
  <si>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</si>
  <si>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</si>
  <si>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</si>
  <si>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</si>
  <si>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</si>
  <si>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</si>
  <si>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</si>
  <si>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</si>
  <si>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</si>
  <si>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</si>
  <si>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</si>
  <si>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</si>
  <si>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</si>
  <si>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</si>
  <si>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</si>
  <si>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</si>
  <si>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</si>
  <si>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</si>
  <si>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</si>
  <si>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</si>
  <si>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</si>
  <si>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</si>
  <si>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</si>
  <si>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</si>
  <si>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</si>
  <si>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</si>
  <si>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</si>
  <si>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</si>
  <si>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</si>
  <si>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</si>
  <si>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</si>
  <si>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</si>
  <si>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</si>
  <si>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</si>
  <si>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</si>
  <si>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</si>
  <si>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</si>
  <si>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</si>
  <si>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</si>
  <si>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</si>
  <si>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</si>
  <si>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</si>
  <si>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7"/>
  </si>
  <si>
    <t>長崎市立伊王島中</t>
    <phoneticPr fontId="1"/>
  </si>
  <si>
    <t>高島</t>
    <rPh sb="0" eb="1">
      <t>タカ</t>
    </rPh>
    <rPh sb="1" eb="2">
      <t>シマ</t>
    </rPh>
    <phoneticPr fontId="7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</si>
  <si>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</si>
  <si>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</si>
  <si>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</si>
  <si>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7"/>
  </si>
  <si>
    <t>長崎市立池島中</t>
    <phoneticPr fontId="1"/>
  </si>
  <si>
    <t>外海</t>
    <rPh sb="0" eb="2">
      <t>ソトメ</t>
    </rPh>
    <phoneticPr fontId="7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</si>
  <si>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</si>
  <si>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</si>
  <si>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</si>
  <si>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</si>
  <si>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</si>
  <si>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</si>
  <si>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</si>
  <si>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</si>
  <si>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</si>
  <si>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7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</si>
  <si>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</si>
  <si>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</si>
  <si>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長崎南山中</t>
    <rPh sb="4" eb="5">
      <t>チュウ</t>
    </rPh>
    <phoneticPr fontId="1"/>
  </si>
  <si>
    <t>活水</t>
    <phoneticPr fontId="7"/>
  </si>
  <si>
    <t>活水中</t>
    <rPh sb="2" eb="3">
      <t>ナカ</t>
    </rPh>
    <phoneticPr fontId="7"/>
  </si>
  <si>
    <t>玉成附属</t>
    <rPh sb="2" eb="4">
      <t>フゾク</t>
    </rPh>
    <phoneticPr fontId="7"/>
  </si>
  <si>
    <t>長崎玉成高等学校附属中</t>
    <rPh sb="8" eb="10">
      <t>フゾク</t>
    </rPh>
    <rPh sb="10" eb="11">
      <t>チュウ</t>
    </rPh>
    <phoneticPr fontId="7"/>
  </si>
  <si>
    <t>純心</t>
    <phoneticPr fontId="7"/>
  </si>
  <si>
    <t>純心中</t>
    <phoneticPr fontId="7"/>
  </si>
  <si>
    <t>長崎精道中</t>
    <phoneticPr fontId="7"/>
  </si>
  <si>
    <t>精道三川台中</t>
    <phoneticPr fontId="1"/>
  </si>
  <si>
    <t>県立鶴南特別支援 中学部</t>
    <rPh sb="9" eb="11">
      <t>チュウガク</t>
    </rPh>
    <phoneticPr fontId="9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</si>
  <si>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</si>
  <si>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</si>
  <si>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9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</si>
  <si>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</si>
  <si>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</si>
  <si>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</si>
  <si>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</si>
  <si>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</si>
  <si>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</si>
  <si>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</si>
  <si>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</si>
  <si>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</si>
  <si>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</si>
  <si>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</si>
  <si>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</si>
  <si>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</si>
  <si>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</si>
  <si>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</si>
  <si>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</si>
  <si>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</si>
  <si>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7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</si>
  <si>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</si>
  <si>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</si>
  <si>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</si>
  <si>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</si>
  <si>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</si>
  <si>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</si>
  <si>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</si>
  <si>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</si>
  <si>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</si>
  <si>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</si>
  <si>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</si>
  <si>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</si>
  <si>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</si>
  <si>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</si>
  <si>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</si>
  <si>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</si>
  <si>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</si>
  <si>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</si>
  <si>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</si>
  <si>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</si>
  <si>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</si>
  <si>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</si>
  <si>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</si>
  <si>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</si>
  <si>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</si>
  <si>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</si>
  <si>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</si>
  <si>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</si>
  <si>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</si>
  <si>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7"/>
  </si>
  <si>
    <t>佐世保市立浅子小中</t>
    <phoneticPr fontId="1"/>
  </si>
  <si>
    <t>黒島</t>
    <rPh sb="0" eb="2">
      <t>クロシマ</t>
    </rPh>
    <phoneticPr fontId="7"/>
  </si>
  <si>
    <t>佐世保市立黒島小中</t>
    <phoneticPr fontId="1"/>
  </si>
  <si>
    <t>佐世保北</t>
    <rPh sb="0" eb="3">
      <t>サセボ</t>
    </rPh>
    <phoneticPr fontId="7"/>
  </si>
  <si>
    <t>長崎県立佐世保北中</t>
    <rPh sb="0" eb="2">
      <t>ナガサキ</t>
    </rPh>
    <rPh sb="2" eb="4">
      <t>ケンリツ</t>
    </rPh>
    <phoneticPr fontId="7"/>
  </si>
  <si>
    <t>聖和女子学院</t>
    <phoneticPr fontId="7"/>
  </si>
  <si>
    <t>聖和女子学院中学校</t>
    <rPh sb="6" eb="9">
      <t>チュウガッコウ</t>
    </rPh>
    <phoneticPr fontId="7"/>
  </si>
  <si>
    <t>九州文化学園</t>
    <rPh sb="0" eb="2">
      <t>キュウシュウ</t>
    </rPh>
    <rPh sb="2" eb="4">
      <t>ブンカ</t>
    </rPh>
    <rPh sb="4" eb="6">
      <t>ガクエン</t>
    </rPh>
    <phoneticPr fontId="7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</si>
  <si>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7"/>
  </si>
  <si>
    <t>県立ろう 佐世保分校 中学部</t>
    <rPh sb="11" eb="13">
      <t>チュウガク</t>
    </rPh>
    <phoneticPr fontId="9"/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</si>
  <si>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</si>
  <si>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</si>
  <si>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</si>
  <si>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</si>
  <si>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</si>
  <si>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</si>
  <si>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</si>
  <si>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</si>
  <si>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</si>
  <si>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</si>
  <si>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</si>
  <si>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</si>
  <si>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</si>
  <si>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</si>
  <si>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</si>
  <si>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</si>
  <si>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</si>
  <si>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</si>
  <si>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</si>
  <si>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</si>
  <si>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</si>
  <si>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</si>
  <si>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</si>
  <si>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</si>
  <si>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</si>
  <si>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</si>
  <si>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</si>
  <si>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</si>
  <si>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</si>
  <si>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</si>
  <si>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</si>
  <si>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</si>
  <si>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</si>
  <si>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</si>
  <si>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</si>
  <si>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</si>
  <si>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</si>
  <si>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</si>
  <si>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</si>
  <si>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7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</si>
  <si>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7"/>
  </si>
  <si>
    <t>私立</t>
    <phoneticPr fontId="9"/>
  </si>
  <si>
    <t>長崎日本大学</t>
    <rPh sb="0" eb="2">
      <t>ナガサキ</t>
    </rPh>
    <rPh sb="2" eb="4">
      <t>ニホン</t>
    </rPh>
    <rPh sb="4" eb="6">
      <t>ダイガク</t>
    </rPh>
    <phoneticPr fontId="7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</si>
  <si>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7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</si>
  <si>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</si>
  <si>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</si>
  <si>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</si>
  <si>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</si>
  <si>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</si>
  <si>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</si>
  <si>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</si>
  <si>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</si>
  <si>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</si>
  <si>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</si>
  <si>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</si>
  <si>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</si>
  <si>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</si>
  <si>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</si>
  <si>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</si>
  <si>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</si>
  <si>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</si>
  <si>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9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</si>
  <si>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</si>
  <si>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</si>
  <si>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</si>
  <si>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</si>
  <si>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</si>
  <si>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</si>
  <si>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</si>
  <si>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</si>
  <si>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7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</si>
  <si>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</si>
  <si>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</si>
  <si>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</si>
  <si>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</si>
  <si>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</si>
  <si>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</si>
  <si>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</si>
  <si>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9"/>
  </si>
  <si>
    <t>御厨</t>
    <phoneticPr fontId="1"/>
  </si>
  <si>
    <t>松浦市立御厨中</t>
    <phoneticPr fontId="1"/>
  </si>
  <si>
    <t>青島</t>
    <phoneticPr fontId="7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</si>
  <si>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</si>
  <si>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</si>
  <si>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</si>
  <si>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</si>
  <si>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</si>
  <si>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</si>
  <si>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</si>
  <si>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</si>
  <si>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</si>
  <si>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</si>
  <si>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</si>
  <si>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</si>
  <si>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</si>
  <si>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</si>
  <si>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</si>
  <si>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</si>
  <si>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</si>
  <si>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</si>
  <si>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</si>
  <si>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7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</si>
  <si>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</si>
  <si>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</si>
  <si>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</si>
  <si>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</si>
  <si>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</si>
  <si>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</si>
  <si>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</si>
  <si>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</si>
  <si>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</si>
  <si>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</si>
  <si>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</si>
  <si>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7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</si>
  <si>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</si>
  <si>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</si>
  <si>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</si>
  <si>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7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</si>
  <si>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</si>
  <si>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</si>
  <si>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</si>
  <si>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7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</si>
  <si>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</si>
  <si>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</si>
  <si>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</si>
  <si>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</si>
  <si>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</si>
  <si>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9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</si>
  <si>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9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</si>
  <si>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</si>
  <si>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</si>
  <si>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</si>
  <si>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</si>
  <si>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</si>
  <si>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</si>
  <si>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7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</si>
  <si>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</si>
  <si>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</si>
  <si>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</si>
  <si>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7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</si>
  <si>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</si>
  <si>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</si>
  <si>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</si>
  <si>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7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</si>
  <si>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</si>
  <si>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</si>
  <si>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</si>
  <si>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7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</si>
  <si>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</si>
  <si>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</si>
  <si>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</si>
  <si>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</si>
  <si>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</si>
  <si>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</si>
  <si>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7"/>
  </si>
  <si>
    <t>西海市立大崎中</t>
    <phoneticPr fontId="1"/>
  </si>
  <si>
    <t>江島</t>
    <rPh sb="0" eb="2">
      <t>エシマ</t>
    </rPh>
    <phoneticPr fontId="7"/>
  </si>
  <si>
    <t>西海市立江島中</t>
    <phoneticPr fontId="1"/>
  </si>
  <si>
    <t>平島</t>
    <rPh sb="0" eb="2">
      <t>ヒラシマ</t>
    </rPh>
    <phoneticPr fontId="7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</si>
  <si>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</si>
  <si>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</si>
  <si>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</si>
  <si>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</si>
  <si>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</si>
  <si>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</si>
  <si>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</si>
  <si>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</si>
  <si>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</si>
  <si>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</si>
  <si>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</si>
  <si>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</si>
  <si>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</si>
  <si>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</si>
  <si>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</si>
  <si>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</si>
  <si>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</si>
  <si>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</si>
  <si>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</si>
  <si>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</si>
  <si>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</si>
  <si>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</si>
  <si>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</si>
  <si>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</si>
  <si>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</si>
  <si>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</si>
  <si>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</si>
  <si>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</si>
  <si>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</si>
  <si>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</si>
  <si>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</si>
  <si>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</si>
  <si>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</si>
  <si>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</si>
  <si>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</si>
  <si>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</si>
  <si>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</si>
  <si>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</si>
  <si>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</si>
  <si>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</si>
  <si>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</si>
  <si>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</si>
  <si>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</si>
  <si>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</si>
  <si>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9"/>
  </si>
  <si>
    <t>青雲</t>
    <rPh sb="0" eb="1">
      <t>アオ</t>
    </rPh>
    <rPh sb="1" eb="2">
      <t>クモ</t>
    </rPh>
    <phoneticPr fontId="9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</si>
  <si>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</si>
  <si>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</si>
  <si>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7"/>
  </si>
  <si>
    <t>東彼杵町立東彼杵中</t>
    <rPh sb="8" eb="9">
      <t>チュウ</t>
    </rPh>
    <phoneticPr fontId="9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</si>
  <si>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</si>
  <si>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</si>
  <si>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9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</si>
  <si>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9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</si>
  <si>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9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</si>
  <si>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</si>
  <si>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</si>
  <si>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9"/>
  </si>
  <si>
    <t>佐々</t>
  </si>
  <si>
    <t>佐々町立佐々中</t>
    <rPh sb="6" eb="7">
      <t>チュウ</t>
    </rPh>
    <phoneticPr fontId="9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</si>
  <si>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</si>
  <si>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</si>
  <si>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</si>
  <si>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</si>
  <si>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</si>
  <si>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</si>
  <si>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</si>
  <si>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</si>
  <si>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</si>
  <si>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</si>
  <si>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海星</t>
  </si>
  <si>
    <t>活水</t>
  </si>
  <si>
    <t>玉成附属</t>
  </si>
  <si>
    <t>純心</t>
  </si>
  <si>
    <t>聖和女子学院</t>
  </si>
  <si>
    <t>長崎日本大学</t>
  </si>
  <si>
    <t>南松浦郡</t>
    <rPh sb="0" eb="3">
      <t>ミナミマツウラ</t>
    </rPh>
    <rPh sb="3" eb="4">
      <t>グン</t>
    </rPh>
    <phoneticPr fontId="10"/>
  </si>
  <si>
    <t>各中学校・中学部用</t>
    <rPh sb="0" eb="1">
      <t>カク</t>
    </rPh>
    <rPh sb="1" eb="2">
      <t>チュウ</t>
    </rPh>
    <rPh sb="5" eb="6">
      <t>チュウ</t>
    </rPh>
    <rPh sb="7" eb="8">
      <t>ブ</t>
    </rPh>
    <rPh sb="8" eb="9">
      <t>ヨウ</t>
    </rPh>
    <phoneticPr fontId="1"/>
  </si>
  <si>
    <t>　（あとは列内でコピー可）</t>
    <rPh sb="5" eb="7">
      <t>レツナイ</t>
    </rPh>
    <rPh sb="11" eb="12">
      <t>カ</t>
    </rPh>
    <phoneticPr fontId="1"/>
  </si>
  <si>
    <t>（中学校・中学部用）</t>
    <rPh sb="1" eb="2">
      <t>チュウ</t>
    </rPh>
    <rPh sb="5" eb="6">
      <t>チュウ</t>
    </rPh>
    <rPh sb="7" eb="8">
      <t>ブ</t>
    </rPh>
    <rPh sb="8" eb="9">
      <t>ヨウ</t>
    </rPh>
    <phoneticPr fontId="1"/>
  </si>
  <si>
    <t>※「郡・市審査会出品数」とは・・校内で審査をして郡市の審査会へ上げた作品数をいいます。各地区で出される要項を熟読の上、中学校の校種別「応募点数」を守ってください。</t>
    <rPh sb="2" eb="3">
      <t>グン</t>
    </rPh>
    <rPh sb="59" eb="60">
      <t>チュウ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</si>
  <si>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</si>
  <si>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</si>
  <si>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</si>
  <si>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</si>
  <si>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指定中学校</t>
    <rPh sb="0" eb="2">
      <t>シテイ</t>
    </rPh>
    <rPh sb="2" eb="3">
      <t>チュウ</t>
    </rPh>
    <rPh sb="3" eb="5">
      <t>ガッコウ</t>
    </rPh>
    <phoneticPr fontId="1"/>
  </si>
  <si>
    <t>※指定図書は一度はここのデータを「コピー」→「形式を選択して貼り付け」→「値」で使用</t>
    <rPh sb="1" eb="3">
      <t>シテイ</t>
    </rPh>
    <rPh sb="3" eb="5">
      <t>トショ</t>
    </rPh>
    <rPh sb="6" eb="8">
      <t>イチド</t>
    </rPh>
    <rPh sb="23" eb="25">
      <t>ケイシキ</t>
    </rPh>
    <rPh sb="26" eb="28">
      <t>センタク</t>
    </rPh>
    <rPh sb="30" eb="31">
      <t>ハ</t>
    </rPh>
    <rPh sb="32" eb="33">
      <t>ツ</t>
    </rPh>
    <rPh sb="37" eb="38">
      <t>アタイ</t>
    </rPh>
    <rPh sb="40" eb="42">
      <t>シヨウ</t>
    </rPh>
    <phoneticPr fontId="1"/>
  </si>
  <si>
    <t>指定図書</t>
    <rPh sb="0" eb="2">
      <t>シテイ</t>
    </rPh>
    <rPh sb="2" eb="4">
      <t>トショ</t>
    </rPh>
    <phoneticPr fontId="1"/>
  </si>
  <si>
    <t>自由図書</t>
    <rPh sb="2" eb="4">
      <t>トショ</t>
    </rPh>
    <phoneticPr fontId="1"/>
  </si>
  <si>
    <t>※「校内出品数」とは・・各学校で、生徒が取り組んだ作品の総数をいいます。それぞれの読書感想画コンクールに取り組んだ生徒は「１」とカウントしてください。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</si>
  <si>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※指定図書は右から</t>
    <rPh sb="1" eb="3">
      <t>シテイ</t>
    </rPh>
    <rPh sb="3" eb="5">
      <t>トショ</t>
    </rPh>
    <rPh sb="6" eb="7">
      <t>ミギ</t>
    </rPh>
    <phoneticPr fontId="1"/>
  </si>
  <si>
    <t>読んだ本</t>
    <rPh sb="0" eb="1">
      <t>ヨ</t>
    </rPh>
    <rPh sb="3" eb="4">
      <t>ホン</t>
    </rPh>
    <phoneticPr fontId="1"/>
  </si>
  <si>
    <t>絵の題名</t>
    <rPh sb="0" eb="1">
      <t>エ</t>
    </rPh>
    <rPh sb="2" eb="4">
      <t>ダイメイ</t>
    </rPh>
    <phoneticPr fontId="1"/>
  </si>
  <si>
    <t>読書感想画コンクール</t>
    <rPh sb="0" eb="2">
      <t>ドクショ</t>
    </rPh>
    <rPh sb="2" eb="4">
      <t>カンソウ</t>
    </rPh>
    <phoneticPr fontId="1"/>
  </si>
  <si>
    <t>校内出品数</t>
    <rPh sb="2" eb="4">
      <t>シュッピン</t>
    </rPh>
    <phoneticPr fontId="1"/>
  </si>
  <si>
    <t>点</t>
    <rPh sb="0" eb="1">
      <t>テン</t>
    </rPh>
    <phoneticPr fontId="1"/>
  </si>
  <si>
    <t>郡・市審査会出品数</t>
  </si>
  <si>
    <t>(西日本)</t>
    <rPh sb="1" eb="2">
      <t>ニシ</t>
    </rPh>
    <rPh sb="2" eb="4">
      <t>ニホン</t>
    </rPh>
    <phoneticPr fontId="1"/>
  </si>
  <si>
    <t>１年（点）</t>
    <rPh sb="1" eb="2">
      <t>ネン</t>
    </rPh>
    <rPh sb="3" eb="4">
      <t>テン</t>
    </rPh>
    <phoneticPr fontId="1"/>
  </si>
  <si>
    <t>２年（点）</t>
    <rPh sb="3" eb="4">
      <t>テン</t>
    </rPh>
    <phoneticPr fontId="1"/>
  </si>
  <si>
    <t>３年（点）</t>
    <rPh sb="1" eb="2">
      <t>ネン</t>
    </rPh>
    <rPh sb="3" eb="4">
      <t>テン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</si>
  <si>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</si>
  <si>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</si>
  <si>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</t>
    <rPh sb="1" eb="2">
      <t>ネン</t>
    </rPh>
    <phoneticPr fontId="1"/>
  </si>
  <si>
    <t>読書感想画　指定図書</t>
    <rPh sb="0" eb="2">
      <t>ドクショ</t>
    </rPh>
    <rPh sb="2" eb="4">
      <t>カンソウ</t>
    </rPh>
    <rPh sb="4" eb="5">
      <t>ガ</t>
    </rPh>
    <rPh sb="6" eb="8">
      <t>シテイ</t>
    </rPh>
    <rPh sb="8" eb="10">
      <t>トショ</t>
    </rPh>
    <phoneticPr fontId="1"/>
  </si>
  <si>
    <t>読書感想画　自由図書</t>
    <rPh sb="0" eb="2">
      <t>ドクショ</t>
    </rPh>
    <rPh sb="2" eb="4">
      <t>カンソウ</t>
    </rPh>
    <rPh sb="4" eb="5">
      <t>ガ</t>
    </rPh>
    <rPh sb="8" eb="10">
      <t>トショ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</si>
  <si>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</si>
  <si>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読書感想画コンクール　郡市審査会出品者名簿　作成要領</t>
    <rPh sb="0" eb="2">
      <t>ドクショ</t>
    </rPh>
    <rPh sb="2" eb="4">
      <t>カンソウ</t>
    </rPh>
    <rPh sb="11" eb="12">
      <t>グン</t>
    </rPh>
    <rPh sb="13" eb="16">
      <t>_x0002__x0006__x0006__x0003__x000D_</t>
    </rPh>
    <rPh sb="16" eb="18">
      <t xml:space="preserve">	_x0002__x0011__x000B__x0002_</t>
    </rPh>
    <rPh sb="18" eb="19">
      <t>_x0015__x000D_</t>
    </rPh>
    <rPh sb="19" eb="21">
      <t/>
    </rPh>
    <rPh sb="22" eb="24">
      <t>サクセイ</t>
    </rPh>
    <rPh sb="24" eb="26">
      <t>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</si>
  <si>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</si>
  <si>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</si>
  <si>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</si>
  <si>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</si>
  <si>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</si>
  <si>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</si>
  <si>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</si>
  <si>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</si>
  <si>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５．途中に空白行をつくらないでください。郡・市の審査会に出品する児童・生徒の名前の行だけにしてください。１人が複数出品する場合は複数行にデータを入力してください。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グン</t>
    </rPh>
    <rPh sb="22" eb="23">
      <t>シ</t>
    </rPh>
    <rPh sb="24" eb="27">
      <t>シンサカイ</t>
    </rPh>
    <rPh sb="28" eb="30">
      <t>シュッピン</t>
    </rPh>
    <rPh sb="32" eb="34">
      <t>ジドウ</t>
    </rPh>
    <rPh sb="35" eb="37">
      <t>セイト</t>
    </rPh>
    <rPh sb="38" eb="40">
      <t>ナマエ</t>
    </rPh>
    <rPh sb="41" eb="42">
      <t>ギョウ</t>
    </rPh>
    <rPh sb="53" eb="54">
      <t>ニン</t>
    </rPh>
    <rPh sb="55" eb="57">
      <t>フクスウ</t>
    </rPh>
    <rPh sb="57" eb="59">
      <t>シュッピン</t>
    </rPh>
    <rPh sb="61" eb="63">
      <t>バアイ</t>
    </rPh>
    <rPh sb="64" eb="67">
      <t>フクスウギョウ</t>
    </rPh>
    <rPh sb="72" eb="74">
      <t>ニュウリョク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</si>
  <si>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</si>
  <si>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</si>
  <si>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</si>
  <si>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　　※郡市審査会に印刷物を提出する場合は、郡市審査会の提出要領に従ってください。（分割枚数・並び替え順など）</t>
    <rPh sb="3" eb="4">
      <t>グン</t>
    </rPh>
    <rPh sb="5" eb="7">
      <t>シンサ</t>
    </rPh>
    <rPh sb="7" eb="8">
      <t>カイ</t>
    </rPh>
    <rPh sb="9" eb="12">
      <t>インサツブツ</t>
    </rPh>
    <rPh sb="13" eb="15">
      <t>テイシュツ</t>
    </rPh>
    <rPh sb="17" eb="19">
      <t>バアイ</t>
    </rPh>
    <rPh sb="21" eb="22">
      <t>グン</t>
    </rPh>
    <rPh sb="23" eb="26">
      <t>シンサカイ</t>
    </rPh>
    <rPh sb="27" eb="29">
      <t>テイシュツ</t>
    </rPh>
    <rPh sb="29" eb="31">
      <t>ヨウリョウ</t>
    </rPh>
    <rPh sb="32" eb="33">
      <t>シタガ</t>
    </rPh>
    <rPh sb="41" eb="43">
      <t>ブンカツ</t>
    </rPh>
    <rPh sb="43" eb="45">
      <t>マイスウ</t>
    </rPh>
    <rPh sb="46" eb="47">
      <t>ナラ</t>
    </rPh>
    <rPh sb="48" eb="49">
      <t>カ</t>
    </rPh>
    <rPh sb="50" eb="51">
      <t>ジュン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</si>
  <si>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</si>
  <si>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</si>
  <si>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</si>
  <si>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</si>
  <si>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</si>
  <si>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</si>
  <si>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</si>
  <si>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</si>
  <si>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</si>
  <si>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</si>
  <si>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　　　　　 例：「３年の指定」は「学年→3だけチェック」　「分コード→1だけチェック」を二つとも選択　　例：「全員分」は「学年→(空白ｾﾙ)だけチェックをはずす」</t>
    <rPh sb="6" eb="7">
      <t>レイ</t>
    </rPh>
    <rPh sb="10" eb="11">
      <t>ネン</t>
    </rPh>
    <rPh sb="12" eb="14">
      <t>シテイ</t>
    </rPh>
    <rPh sb="17" eb="19">
      <t>ガクネン</t>
    </rPh>
    <rPh sb="30" eb="31">
      <t>ブン</t>
    </rPh>
    <rPh sb="44" eb="45">
      <t>フタ</t>
    </rPh>
    <rPh sb="48" eb="50">
      <t>センタク</t>
    </rPh>
    <rPh sb="52" eb="53">
      <t>レイ</t>
    </rPh>
    <rPh sb="55" eb="57">
      <t>ゼンイン</t>
    </rPh>
    <rPh sb="57" eb="58">
      <t>ブン</t>
    </rPh>
    <rPh sb="61" eb="63">
      <t>ガクネン</t>
    </rPh>
    <rPh sb="65" eb="67">
      <t>クウハク</t>
    </rPh>
    <phoneticPr fontId="3"/>
  </si>
  <si>
    <t>　　各学校担当者はファイル名とシート名の0000を学校のコード(半角数字)、(〇〇中）を校名に変えて保存したものを提出。例　1001(東長崎中)集計票(感想画).xlsx　シート名｢1001感想画東長崎中｣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5" eb="27">
      <t>ガッコウ</t>
    </rPh>
    <rPh sb="32" eb="34">
      <t>ハンカク</t>
    </rPh>
    <rPh sb="34" eb="36">
      <t>スウジ</t>
    </rPh>
    <rPh sb="41" eb="42">
      <t>チュウ</t>
    </rPh>
    <rPh sb="44" eb="46">
      <t>コウメイ</t>
    </rPh>
    <rPh sb="47" eb="48">
      <t>カ</t>
    </rPh>
    <rPh sb="50" eb="52">
      <t>ホゾン</t>
    </rPh>
    <rPh sb="57" eb="59">
      <t>テイシュツ</t>
    </rPh>
    <rPh sb="60" eb="61">
      <t>レイ</t>
    </rPh>
    <rPh sb="67" eb="68">
      <t>ヒガシ</t>
    </rPh>
    <rPh sb="68" eb="70">
      <t>ナガサキ</t>
    </rPh>
    <rPh sb="70" eb="71">
      <t>チュウ</t>
    </rPh>
    <rPh sb="72" eb="74">
      <t>シュウケイ</t>
    </rPh>
    <rPh sb="74" eb="75">
      <t>ヒョウ</t>
    </rPh>
    <rPh sb="89" eb="90">
      <t>メイ</t>
    </rPh>
    <rPh sb="98" eb="99">
      <t>ヒガシ</t>
    </rPh>
    <rPh sb="99" eb="101">
      <t>ナガサキ</t>
    </rPh>
    <rPh sb="101" eb="102">
      <t>チュウ</t>
    </rPh>
    <phoneticPr fontId="3"/>
  </si>
  <si>
    <t>※著作権は主催者側に帰属し、応募作品は返却しません。応募に際し、必要ならば感想画は画像データをとっておいてください。（原本を提出する） ※応募票の天地，内容を確認</t>
    <rPh sb="41" eb="43">
      <t>ガゾウ</t>
    </rPh>
    <rPh sb="59" eb="61">
      <t>ゲンポン</t>
    </rPh>
    <rPh sb="62" eb="64">
      <t>テイシュツ</t>
    </rPh>
    <rPh sb="69" eb="71">
      <t>オウボ</t>
    </rPh>
    <rPh sb="71" eb="72">
      <t>ヒョウ</t>
    </rPh>
    <rPh sb="73" eb="75">
      <t>テンチ</t>
    </rPh>
    <rPh sb="76" eb="78">
      <t>ナイヨウ</t>
    </rPh>
    <rPh sb="79" eb="81">
      <t>カクニン</t>
    </rPh>
    <phoneticPr fontId="1"/>
  </si>
  <si>
    <t>令和６年度　読書感想画コンクール　郡市審査会出品者名簿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7" eb="18">
      <t>グン</t>
    </rPh>
    <rPh sb="19" eb="22">
      <t>_x0002__x0006__x0006__x0003__x000D_</t>
    </rPh>
    <rPh sb="22" eb="24">
      <t xml:space="preserve">	_x0002__x0011__x000B__x0002_</t>
    </rPh>
    <rPh sb="24" eb="25">
      <t>_x0015__x000D_</t>
    </rPh>
    <rPh sb="25" eb="27">
      <t/>
    </rPh>
    <phoneticPr fontId="1"/>
  </si>
  <si>
    <t>令和６年度　西日本読書感想画(指定図書・自由図書)　学校コード一覧表【中学校・中学部】</t>
    <rPh sb="0" eb="2">
      <t>レイワ</t>
    </rPh>
    <rPh sb="3" eb="5">
      <t>ネンド</t>
    </rPh>
    <rPh sb="6" eb="9">
      <t>ニシニホン</t>
    </rPh>
    <rPh sb="9" eb="10">
      <t>ショウネン</t>
    </rPh>
    <rPh sb="10" eb="13">
      <t>カンソウブン</t>
    </rPh>
    <rPh sb="15" eb="17">
      <t>シテイ</t>
    </rPh>
    <rPh sb="17" eb="19">
      <t>トショ</t>
    </rPh>
    <rPh sb="19" eb="21">
      <t>ジユウ</t>
    </rPh>
    <rPh sb="22" eb="24">
      <t>トショ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8">
      <t>チュウガッコウ</t>
    </rPh>
    <rPh sb="39" eb="42">
      <t>チュウガクブ</t>
    </rPh>
    <phoneticPr fontId="10"/>
  </si>
  <si>
    <t>カムイの大地　北海道と松浦武四郎</t>
    <rPh sb="4" eb="6">
      <t>ダイチ</t>
    </rPh>
    <rPh sb="7" eb="10">
      <t>ホッカイドウ</t>
    </rPh>
    <rPh sb="11" eb="13">
      <t>マツウラ</t>
    </rPh>
    <rPh sb="13" eb="14">
      <t>タケシ</t>
    </rPh>
    <rPh sb="14" eb="16">
      <t>シロウ</t>
    </rPh>
    <phoneticPr fontId="1"/>
  </si>
  <si>
    <t>杉森くんを殺すには</t>
    <rPh sb="0" eb="2">
      <t>スギモリ</t>
    </rPh>
    <rPh sb="5" eb="6">
      <t>コロ</t>
    </rPh>
    <phoneticPr fontId="1"/>
  </si>
  <si>
    <t>きみの話を聞かせてくれよ</t>
    <rPh sb="3" eb="4">
      <t>ハナシ</t>
    </rPh>
    <rPh sb="5" eb="6">
      <t>キ</t>
    </rPh>
    <phoneticPr fontId="1"/>
  </si>
  <si>
    <t>R5度　閉校</t>
    <rPh sb="2" eb="3">
      <t>ド</t>
    </rPh>
    <rPh sb="4" eb="6">
      <t>ヘイコウ</t>
    </rPh>
    <phoneticPr fontId="1"/>
  </si>
  <si>
    <t>時和特別支援学校</t>
    <phoneticPr fontId="9"/>
  </si>
  <si>
    <t>県立時和特別支援学校 中学部</t>
    <rPh sb="11" eb="13">
      <t>チュウガク</t>
    </rPh>
    <phoneticPr fontId="1"/>
  </si>
  <si>
    <t>R6度名称変更</t>
    <rPh sb="2" eb="3">
      <t>ド</t>
    </rPh>
    <rPh sb="3" eb="7">
      <t>メイショウヘンコウ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</si>
</sst>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trike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/>
  </cellStyleXfs>
  <cellXfs count="13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8" fillId="2" borderId="12" xfId="1" applyFont="1" applyFill="1" applyBorder="1" applyAlignment="1">
      <alignment horizontal="center" vertical="center" wrapText="1" shrinkToFit="1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wrapText="1" shrinkToFit="1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8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vertical="center" shrinkToFit="1"/>
    </xf>
    <xf numFmtId="0" fontId="8" fillId="3" borderId="20" xfId="1" applyFont="1" applyFill="1" applyBorder="1" applyAlignment="1">
      <alignment vertical="center" wrapText="1" shrinkToFit="1"/>
    </xf>
    <xf numFmtId="0" fontId="8" fillId="0" borderId="21" xfId="1" applyFont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3" borderId="24" xfId="1" applyFont="1" applyFill="1" applyBorder="1" applyAlignment="1">
      <alignment vertical="center" shrinkToFit="1"/>
    </xf>
    <xf numFmtId="0" fontId="8" fillId="3" borderId="25" xfId="1" applyFont="1" applyFill="1" applyBorder="1" applyAlignment="1">
      <alignment vertical="center" wrapText="1" shrinkToFit="1"/>
    </xf>
    <xf numFmtId="0" fontId="8" fillId="0" borderId="26" xfId="1" applyFont="1" applyBorder="1">
      <alignment vertical="center"/>
    </xf>
    <xf numFmtId="0" fontId="8" fillId="3" borderId="27" xfId="1" applyFont="1" applyFill="1" applyBorder="1" applyAlignment="1">
      <alignment vertical="center" shrinkToFit="1"/>
    </xf>
    <xf numFmtId="0" fontId="8" fillId="3" borderId="28" xfId="1" applyFont="1" applyFill="1" applyBorder="1" applyAlignment="1">
      <alignment vertical="center" shrinkToFit="1"/>
    </xf>
    <xf numFmtId="0" fontId="8" fillId="4" borderId="27" xfId="1" applyFont="1" applyFill="1" applyBorder="1" applyAlignment="1">
      <alignment vertical="center" shrinkToFit="1"/>
    </xf>
    <xf numFmtId="0" fontId="8" fillId="4" borderId="28" xfId="1" applyFont="1" applyFill="1" applyBorder="1" applyAlignment="1">
      <alignment vertical="center" shrinkToFit="1"/>
    </xf>
    <xf numFmtId="0" fontId="8" fillId="3" borderId="27" xfId="1" applyFont="1" applyFill="1" applyBorder="1" applyAlignment="1">
      <alignment shrinkToFit="1"/>
    </xf>
    <xf numFmtId="0" fontId="8" fillId="3" borderId="27" xfId="1" applyFont="1" applyFill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8" fillId="3" borderId="30" xfId="1" applyFont="1" applyFill="1" applyBorder="1">
      <alignment vertical="center"/>
    </xf>
    <xf numFmtId="0" fontId="8" fillId="3" borderId="31" xfId="1" applyFont="1" applyFill="1" applyBorder="1" applyAlignment="1">
      <alignment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8" fillId="3" borderId="33" xfId="1" applyFont="1" applyFill="1" applyBorder="1">
      <alignment vertical="center"/>
    </xf>
    <xf numFmtId="0" fontId="8" fillId="3" borderId="34" xfId="1" applyFont="1" applyFill="1" applyBorder="1" applyAlignment="1">
      <alignment vertical="center" shrinkToFit="1"/>
    </xf>
    <xf numFmtId="0" fontId="8" fillId="0" borderId="35" xfId="1" applyFont="1" applyBorder="1">
      <alignment vertical="center"/>
    </xf>
    <xf numFmtId="0" fontId="8" fillId="0" borderId="36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/>
    </xf>
    <xf numFmtId="0" fontId="8" fillId="3" borderId="37" xfId="1" applyFont="1" applyFill="1" applyBorder="1">
      <alignment vertical="center"/>
    </xf>
    <xf numFmtId="0" fontId="8" fillId="3" borderId="38" xfId="1" applyFont="1" applyFill="1" applyBorder="1" applyAlignment="1">
      <alignment vertical="center" shrinkToFit="1"/>
    </xf>
    <xf numFmtId="0" fontId="8" fillId="0" borderId="39" xfId="1" applyFont="1" applyBorder="1">
      <alignment vertical="center"/>
    </xf>
    <xf numFmtId="0" fontId="8" fillId="0" borderId="18" xfId="1" applyFont="1" applyBorder="1" applyAlignment="1">
      <alignment horizontal="center" vertical="center" shrinkToFit="1"/>
    </xf>
    <xf numFmtId="0" fontId="8" fillId="3" borderId="40" xfId="1" applyFont="1" applyFill="1" applyBorder="1">
      <alignment vertical="center"/>
    </xf>
    <xf numFmtId="0" fontId="8" fillId="3" borderId="41" xfId="1" applyFont="1" applyFill="1" applyBorder="1" applyAlignment="1">
      <alignment vertical="center" shrinkToFit="1"/>
    </xf>
    <xf numFmtId="0" fontId="8" fillId="0" borderId="29" xfId="1" applyFont="1" applyBorder="1" applyAlignment="1">
      <alignment horizontal="center" vertical="center" shrinkToFit="1"/>
    </xf>
    <xf numFmtId="0" fontId="8" fillId="0" borderId="42" xfId="1" applyFont="1" applyBorder="1">
      <alignment vertical="center"/>
    </xf>
    <xf numFmtId="0" fontId="8" fillId="5" borderId="27" xfId="1" applyFont="1" applyFill="1" applyBorder="1">
      <alignment vertical="center"/>
    </xf>
    <xf numFmtId="0" fontId="8" fillId="5" borderId="28" xfId="1" applyFont="1" applyFill="1" applyBorder="1" applyAlignment="1">
      <alignment vertical="center" shrinkToFit="1"/>
    </xf>
    <xf numFmtId="0" fontId="8" fillId="5" borderId="26" xfId="1" applyFont="1" applyFill="1" applyBorder="1">
      <alignment vertical="center"/>
    </xf>
    <xf numFmtId="0" fontId="8" fillId="4" borderId="40" xfId="1" applyFont="1" applyFill="1" applyBorder="1">
      <alignment vertical="center"/>
    </xf>
    <xf numFmtId="0" fontId="8" fillId="0" borderId="44" xfId="1" applyFont="1" applyBorder="1" applyAlignment="1">
      <alignment horizontal="center" vertical="center" shrinkToFit="1"/>
    </xf>
    <xf numFmtId="0" fontId="8" fillId="3" borderId="45" xfId="1" applyFont="1" applyFill="1" applyBorder="1">
      <alignment vertical="center"/>
    </xf>
    <xf numFmtId="0" fontId="8" fillId="3" borderId="46" xfId="1" applyFont="1" applyFill="1" applyBorder="1" applyAlignment="1">
      <alignment vertical="center" shrinkToFit="1"/>
    </xf>
    <xf numFmtId="0" fontId="8" fillId="0" borderId="47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shrinkToFit="1"/>
    </xf>
    <xf numFmtId="0" fontId="13" fillId="0" borderId="0" xfId="1" applyFont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7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59" xfId="1" applyFont="1" applyBorder="1" applyAlignment="1">
      <alignment horizontal="center" vertical="center" shrinkToFit="1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61" xfId="1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63" xfId="0" applyBorder="1"/>
    <xf numFmtId="0" fontId="0" fillId="0" borderId="6" xfId="0" applyBorder="1"/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8" fillId="0" borderId="43" xfId="1" applyFont="1" applyBorder="1" applyAlignment="1">
      <alignment vertical="center" shrinkToFit="1"/>
    </xf>
    <xf numFmtId="0" fontId="8" fillId="0" borderId="17" xfId="1" applyFont="1" applyBorder="1">
      <alignment vertical="center"/>
    </xf>
    <xf numFmtId="0" fontId="8" fillId="0" borderId="22" xfId="1" applyFont="1" applyBorder="1">
      <alignment vertical="center"/>
    </xf>
    <xf numFmtId="0" fontId="13" fillId="0" borderId="57" xfId="1" quotePrefix="1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4" xfId="0" applyBorder="1" applyAlignment="1">
      <alignment horizontal="right"/>
    </xf>
    <xf numFmtId="0" fontId="3" fillId="0" borderId="3" xfId="0" quotePrefix="1" applyFont="1" applyBorder="1"/>
    <xf numFmtId="0" fontId="0" fillId="0" borderId="11" xfId="0" applyBorder="1" applyAlignment="1">
      <alignment horizontal="right"/>
    </xf>
    <xf numFmtId="0" fontId="0" fillId="0" borderId="65" xfId="0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" xfId="0" quotePrefix="1" applyFill="1" applyBorder="1" applyAlignment="1">
      <alignment shrinkToFit="1"/>
    </xf>
    <xf numFmtId="0" fontId="18" fillId="0" borderId="0" xfId="0" applyFont="1"/>
    <xf numFmtId="0" fontId="8" fillId="7" borderId="26" xfId="1" applyFont="1" applyFill="1" applyBorder="1">
      <alignment vertical="center"/>
    </xf>
    <xf numFmtId="0" fontId="19" fillId="0" borderId="23" xfId="1" applyFont="1" applyBorder="1" applyAlignment="1">
      <alignment horizontal="center" vertical="center" shrinkToFit="1"/>
    </xf>
    <xf numFmtId="0" fontId="19" fillId="3" borderId="27" xfId="1" applyFont="1" applyFill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19" fillId="3" borderId="24" xfId="1" applyFont="1" applyFill="1" applyBorder="1" applyAlignment="1">
      <alignment vertical="center" shrinkToFit="1"/>
    </xf>
    <xf numFmtId="0" fontId="17" fillId="0" borderId="57" xfId="1" applyFont="1" applyBorder="1" applyAlignment="1">
      <alignment horizontal="center" vertical="center" shrinkToFit="1"/>
    </xf>
    <xf numFmtId="0" fontId="17" fillId="0" borderId="58" xfId="1" applyFont="1" applyBorder="1" applyAlignment="1">
      <alignment horizontal="center" vertical="center" shrinkToFit="1"/>
    </xf>
    <xf numFmtId="0" fontId="8" fillId="7" borderId="39" xfId="1" applyFont="1" applyFill="1" applyBorder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4" fillId="0" borderId="12" xfId="1" applyFont="1" applyBorder="1" applyAlignment="1">
      <alignment horizontal="center" vertical="center" shrinkToFit="1"/>
    </xf>
    <xf numFmtId="0" fontId="14" fillId="0" borderId="16" xfId="2" applyFont="1" applyBorder="1" applyAlignment="1">
      <alignment vertical="center" shrinkToFit="1"/>
    </xf>
    <xf numFmtId="0" fontId="15" fillId="0" borderId="55" xfId="1" applyFont="1" applyBorder="1" applyAlignment="1">
      <alignment horizontal="center" vertical="center" shrinkToFit="1"/>
    </xf>
    <xf numFmtId="0" fontId="15" fillId="0" borderId="56" xfId="1" applyFont="1" applyBorder="1" applyAlignment="1">
      <alignment horizontal="center" vertical="center" shrinkToFit="1"/>
    </xf>
    <xf numFmtId="0" fontId="14" fillId="0" borderId="51" xfId="1" applyFont="1" applyBorder="1" applyAlignment="1">
      <alignment horizontal="center" vertical="center" shrinkToFit="1"/>
    </xf>
    <xf numFmtId="0" fontId="14" fillId="0" borderId="52" xfId="2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14" fillId="0" borderId="49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9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20013;&#24863;&#24819;&#25991;&#38598;&#35336;&#34920;0000(&#26657;&#21517;&#30053;&#31216;)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中】"/>
      <sheetName val="青少年(自由)【中】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opLeftCell="H3" workbookViewId="0">
      <selection activeCell="N13" sqref="N1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1" width="8.625" bestFit="1" customWidth="1"/>
  </cols>
  <sheetData>
    <row r="1" spans="1:21" ht="18.75">
      <c r="B1" s="6" t="s">
        <v>585</v>
      </c>
      <c r="I1" s="105" t="s">
        <v>586</v>
      </c>
      <c r="J1" t="s">
        <v>555</v>
      </c>
      <c r="M1" s="11" t="s">
        <v>571</v>
      </c>
      <c r="P1" t="s">
        <v>572</v>
      </c>
    </row>
    <row r="2" spans="1:21">
      <c r="B2" s="3" t="s">
        <v>155</v>
      </c>
      <c r="C2" s="3"/>
      <c r="D2" s="3"/>
      <c r="E2" s="3"/>
      <c r="F2" s="3"/>
      <c r="G2" s="3"/>
      <c r="H2" s="3"/>
      <c r="I2" s="3"/>
      <c r="J2" s="3"/>
      <c r="N2" t="s">
        <v>141</v>
      </c>
      <c r="P2" t="s">
        <v>565</v>
      </c>
      <c r="T2" t="s">
        <v>566</v>
      </c>
    </row>
    <row r="3" spans="1:21">
      <c r="B3" s="5"/>
      <c r="C3" s="7"/>
      <c r="D3" s="13" t="s">
        <v>0</v>
      </c>
      <c r="E3" s="1"/>
      <c r="F3" s="114" t="str">
        <f>IF(E3="","←ｺｰﾄﾞ入力",VLOOKUP(E3,コード!$D$2:$F$211,3,0))</f>
        <v>←ｺｰﾄﾞ入力</v>
      </c>
      <c r="G3" s="115"/>
      <c r="H3" s="116"/>
      <c r="I3" s="8" t="s">
        <v>6</v>
      </c>
      <c r="J3" s="4"/>
      <c r="K3" s="10"/>
      <c r="N3" t="s">
        <v>557</v>
      </c>
      <c r="O3" t="s">
        <v>154</v>
      </c>
      <c r="P3" t="s">
        <v>581</v>
      </c>
      <c r="Q3" t="s">
        <v>579</v>
      </c>
      <c r="R3" t="s">
        <v>580</v>
      </c>
      <c r="S3" t="s">
        <v>581</v>
      </c>
      <c r="T3" t="s">
        <v>579</v>
      </c>
      <c r="U3" t="s">
        <v>580</v>
      </c>
    </row>
    <row r="4" spans="1:21">
      <c r="B4" s="79"/>
      <c r="C4" s="95"/>
      <c r="D4" s="89"/>
      <c r="E4" s="89"/>
      <c r="F4" s="89"/>
      <c r="G4" s="90"/>
      <c r="H4" s="91" t="s">
        <v>576</v>
      </c>
      <c r="I4" s="91" t="s">
        <v>577</v>
      </c>
      <c r="J4" s="8" t="s">
        <v>578</v>
      </c>
      <c r="K4" s="1"/>
      <c r="M4" t="s">
        <v>0</v>
      </c>
      <c r="N4" t="str">
        <f>F3</f>
        <v>←ｺｰﾄﾞ入力</v>
      </c>
      <c r="O4" s="12">
        <f>E3</f>
        <v>0</v>
      </c>
      <c r="P4" s="12">
        <f>H5</f>
        <v>0</v>
      </c>
      <c r="Q4" s="12">
        <f>I5</f>
        <v>0</v>
      </c>
      <c r="R4" s="12">
        <f>J5</f>
        <v>0</v>
      </c>
      <c r="S4" s="12">
        <f>H7</f>
        <v>0</v>
      </c>
      <c r="T4" s="12">
        <f>I7</f>
        <v>0</v>
      </c>
      <c r="U4" s="12">
        <f>J7</f>
        <v>0</v>
      </c>
    </row>
    <row r="5" spans="1:21">
      <c r="B5" s="79"/>
      <c r="C5" s="92" t="s">
        <v>582</v>
      </c>
      <c r="D5" s="7" t="s">
        <v>572</v>
      </c>
      <c r="E5" s="7"/>
      <c r="F5" s="7"/>
      <c r="G5" s="90"/>
      <c r="H5" s="5"/>
      <c r="I5" s="2"/>
      <c r="J5" s="2"/>
      <c r="K5" s="1" t="s">
        <v>573</v>
      </c>
      <c r="M5" t="s">
        <v>559</v>
      </c>
      <c r="N5" t="str">
        <f>IF(J3&lt;&gt;0,J3,"！担当者名を入力！")</f>
        <v>！担当者名を入力！</v>
      </c>
      <c r="Q5" s="14"/>
      <c r="S5" s="14" t="s">
        <v>584</v>
      </c>
    </row>
    <row r="6" spans="1:21">
      <c r="B6" s="10"/>
      <c r="C6" s="96" t="s">
        <v>575</v>
      </c>
      <c r="D6" s="7" t="s">
        <v>574</v>
      </c>
      <c r="E6" s="7"/>
      <c r="F6" s="7"/>
      <c r="G6" s="90"/>
      <c r="H6" s="94">
        <f>COUNTIFS($D$20:$D$27,1,$F$20:$F$27,1)</f>
        <v>1</v>
      </c>
      <c r="I6" s="5">
        <f>COUNTIFS($D$20:$D$27,1,$F$20:$F$27,2)</f>
        <v>0</v>
      </c>
      <c r="J6" s="1">
        <f>COUNTIFS($D$20:$D$27,1,$F$20:$F$27,3)</f>
        <v>3</v>
      </c>
      <c r="K6" s="1"/>
      <c r="M6" t="s">
        <v>7</v>
      </c>
      <c r="S6" t="s">
        <v>8</v>
      </c>
    </row>
    <row r="7" spans="1:21">
      <c r="B7" s="79"/>
      <c r="C7" s="92" t="s">
        <v>583</v>
      </c>
      <c r="D7" s="7" t="s">
        <v>572</v>
      </c>
      <c r="E7" s="7"/>
      <c r="F7" s="7"/>
      <c r="G7" s="90"/>
      <c r="H7" s="5"/>
      <c r="I7" s="2"/>
      <c r="J7" s="2"/>
      <c r="K7" s="1" t="s">
        <v>573</v>
      </c>
    </row>
    <row r="8" spans="1:21">
      <c r="B8" s="80"/>
      <c r="C8" s="93" t="s">
        <v>575</v>
      </c>
      <c r="D8" s="7" t="s">
        <v>574</v>
      </c>
      <c r="E8" s="7"/>
      <c r="F8" s="7"/>
      <c r="G8" s="90"/>
      <c r="H8" s="94">
        <f>COUNTIFS($D$20:$D$27,2,$F$20:$F$27,1)</f>
        <v>1</v>
      </c>
      <c r="I8" s="5">
        <f>COUNTIFS($D$20:$D$27,2,$F$20:$F$27,2)</f>
        <v>2</v>
      </c>
      <c r="J8" s="1">
        <f>COUNTIFS($D$20:$D$27,2,$F$20:$F$27,3)</f>
        <v>0</v>
      </c>
      <c r="K8" s="1" t="s">
        <v>573</v>
      </c>
    </row>
    <row r="9" spans="1:21">
      <c r="C9" s="88"/>
    </row>
    <row r="10" spans="1:21">
      <c r="B10" s="117" t="s">
        <v>567</v>
      </c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21" ht="13.15" customHeight="1">
      <c r="B11" s="118" t="s">
        <v>558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1" ht="13.15" customHeight="1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N12" t="s">
        <v>563</v>
      </c>
    </row>
    <row r="13" spans="1:21" ht="13.5" customHeight="1">
      <c r="B13" s="119" t="s">
        <v>611</v>
      </c>
      <c r="C13" s="119"/>
      <c r="D13" s="119"/>
      <c r="E13" s="119"/>
      <c r="F13" s="119"/>
      <c r="G13" s="119"/>
      <c r="H13" s="119"/>
      <c r="I13" s="119"/>
      <c r="J13" s="119"/>
      <c r="K13" s="119"/>
      <c r="M13" s="1"/>
      <c r="N13" s="1" t="s">
        <v>614</v>
      </c>
      <c r="O13" s="1"/>
      <c r="P13" s="1"/>
      <c r="Q13" s="1"/>
      <c r="R13" s="1"/>
    </row>
    <row r="14" spans="1:21" ht="13.15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M14" s="1"/>
      <c r="N14" s="1" t="s">
        <v>615</v>
      </c>
      <c r="O14" s="1"/>
      <c r="P14" s="1"/>
      <c r="Q14" s="1"/>
      <c r="R14" s="1"/>
    </row>
    <row r="15" spans="1:21">
      <c r="B15" s="82"/>
      <c r="C15" s="82"/>
      <c r="D15" s="82"/>
      <c r="E15" s="82"/>
      <c r="F15" s="82"/>
      <c r="G15" s="82"/>
      <c r="H15" s="82"/>
      <c r="I15" s="82"/>
      <c r="J15" s="82" t="s">
        <v>568</v>
      </c>
      <c r="K15" s="82"/>
      <c r="M15" s="1"/>
      <c r="N15" s="1" t="s">
        <v>616</v>
      </c>
      <c r="O15" s="1"/>
      <c r="P15" s="1"/>
      <c r="Q15" s="1"/>
      <c r="R15" s="1"/>
    </row>
    <row r="16" spans="1:21">
      <c r="A16" s="4" t="s">
        <v>9</v>
      </c>
      <c r="B16" s="97" t="s">
        <v>1</v>
      </c>
      <c r="C16" s="97" t="s">
        <v>0</v>
      </c>
      <c r="D16" s="4" t="s">
        <v>139</v>
      </c>
      <c r="E16" s="4" t="s">
        <v>140</v>
      </c>
      <c r="F16" s="4" t="s">
        <v>2</v>
      </c>
      <c r="G16" s="4" t="s">
        <v>3</v>
      </c>
      <c r="H16" s="4" t="s">
        <v>4</v>
      </c>
      <c r="I16" s="78" t="s">
        <v>570</v>
      </c>
      <c r="J16" s="4" t="s">
        <v>569</v>
      </c>
      <c r="K16" s="4" t="s">
        <v>560</v>
      </c>
      <c r="M16" s="1"/>
      <c r="N16" s="1"/>
      <c r="O16" s="1"/>
      <c r="P16" s="1"/>
      <c r="Q16" s="1"/>
      <c r="R16" s="1"/>
    </row>
    <row r="17" spans="1:13">
      <c r="A17" s="4" t="s">
        <v>5</v>
      </c>
      <c r="B17" s="98" t="s">
        <v>153</v>
      </c>
      <c r="C17" s="99"/>
      <c r="D17" s="1">
        <v>1</v>
      </c>
      <c r="E17" s="1">
        <v>1000</v>
      </c>
      <c r="F17" s="2">
        <v>1</v>
      </c>
      <c r="G17" s="4" t="s">
        <v>145</v>
      </c>
      <c r="H17" s="4" t="s">
        <v>143</v>
      </c>
      <c r="I17" s="78" t="s">
        <v>142</v>
      </c>
      <c r="J17" s="4" t="s">
        <v>144</v>
      </c>
      <c r="K17" s="4" t="s">
        <v>561</v>
      </c>
      <c r="M17" t="s">
        <v>564</v>
      </c>
    </row>
    <row r="18" spans="1:13">
      <c r="A18" s="1" t="s">
        <v>5</v>
      </c>
      <c r="B18" s="100" t="s">
        <v>156</v>
      </c>
      <c r="C18" s="101"/>
      <c r="D18" s="1">
        <v>2</v>
      </c>
      <c r="E18" s="1">
        <v>2700</v>
      </c>
      <c r="F18" s="2">
        <v>3</v>
      </c>
      <c r="G18" s="1" t="s">
        <v>152</v>
      </c>
      <c r="H18" s="1" t="s">
        <v>147</v>
      </c>
      <c r="I18" s="5" t="s">
        <v>148</v>
      </c>
      <c r="J18" s="1" t="s">
        <v>150</v>
      </c>
      <c r="K18" s="1" t="s">
        <v>562</v>
      </c>
      <c r="M18" s="87" t="s">
        <v>556</v>
      </c>
    </row>
    <row r="19" spans="1:13">
      <c r="A19" s="4" t="s">
        <v>9</v>
      </c>
      <c r="B19" s="97" t="s">
        <v>1</v>
      </c>
      <c r="C19" s="97" t="s">
        <v>0</v>
      </c>
      <c r="D19" s="4" t="s">
        <v>139</v>
      </c>
      <c r="E19" s="4" t="s">
        <v>140</v>
      </c>
      <c r="F19" s="4" t="s">
        <v>2</v>
      </c>
      <c r="G19" s="4" t="s">
        <v>3</v>
      </c>
      <c r="H19" s="4" t="s">
        <v>4</v>
      </c>
      <c r="I19" s="78" t="s">
        <v>570</v>
      </c>
      <c r="J19" s="4" t="s">
        <v>569</v>
      </c>
      <c r="K19" s="4" t="s">
        <v>560</v>
      </c>
    </row>
    <row r="20" spans="1:13">
      <c r="A20" s="1">
        <v>1</v>
      </c>
      <c r="B20" s="102" t="str">
        <f>IF(D20&lt;&gt;"",CHOOSE(D20,"指定","自由"),"")</f>
        <v>指定</v>
      </c>
      <c r="C20" s="103" t="str">
        <f>IF(E20="","",VLOOKUP(E20,コード!$D$2:$F$211,3,0))</f>
        <v>長崎市立東長崎中</v>
      </c>
      <c r="D20" s="1">
        <v>1</v>
      </c>
      <c r="E20" s="1">
        <v>1001</v>
      </c>
      <c r="F20" s="1">
        <v>1</v>
      </c>
      <c r="G20" s="1" t="s">
        <v>151</v>
      </c>
      <c r="H20" s="1" t="s">
        <v>146</v>
      </c>
      <c r="I20" s="5" t="s">
        <v>148</v>
      </c>
      <c r="J20" s="1" t="s">
        <v>149</v>
      </c>
      <c r="K20" s="1"/>
      <c r="L20" t="s">
        <v>164</v>
      </c>
    </row>
    <row r="21" spans="1:13">
      <c r="A21" s="1">
        <v>2</v>
      </c>
      <c r="B21" s="102" t="str">
        <f t="shared" ref="B21:B26" si="0">IF(D21&lt;&gt;"",CHOOSE(D21,"指定","自由"),"")</f>
        <v>自由</v>
      </c>
      <c r="C21" s="104" t="str">
        <f>IF(E21="","",VLOOKUP(E21,コード!$D$2:$F$211,3,0))</f>
        <v>佐世保市立宮中</v>
      </c>
      <c r="D21" s="1">
        <v>2</v>
      </c>
      <c r="E21" s="1">
        <v>1101</v>
      </c>
      <c r="F21" s="1">
        <v>2</v>
      </c>
      <c r="G21" s="1" t="s">
        <v>151</v>
      </c>
      <c r="H21" s="1" t="s">
        <v>146</v>
      </c>
      <c r="I21" s="5" t="s">
        <v>148</v>
      </c>
      <c r="J21" s="1" t="s">
        <v>149</v>
      </c>
      <c r="K21" s="1"/>
      <c r="L21" s="10" t="s">
        <v>158</v>
      </c>
    </row>
    <row r="22" spans="1:13">
      <c r="A22" s="1">
        <v>3</v>
      </c>
      <c r="B22" s="102" t="str">
        <f t="shared" si="0"/>
        <v>指定</v>
      </c>
      <c r="C22" s="103" t="str">
        <f>IF(E22="","",VLOOKUP(E22,コード!$D$2:$F$211,3,0))</f>
        <v>島原市立第一中</v>
      </c>
      <c r="D22" s="1">
        <v>1</v>
      </c>
      <c r="E22" s="1">
        <v>1201</v>
      </c>
      <c r="F22" s="1">
        <v>3</v>
      </c>
      <c r="G22" s="1" t="s">
        <v>151</v>
      </c>
      <c r="H22" s="1" t="s">
        <v>146</v>
      </c>
      <c r="I22" s="5" t="s">
        <v>148</v>
      </c>
      <c r="J22" s="1" t="s">
        <v>149</v>
      </c>
      <c r="K22" s="1"/>
      <c r="L22" s="9" t="s">
        <v>160</v>
      </c>
    </row>
    <row r="23" spans="1:13">
      <c r="A23" s="1">
        <v>4</v>
      </c>
      <c r="B23" s="102" t="str">
        <f t="shared" si="0"/>
        <v>自由</v>
      </c>
      <c r="C23" s="103" t="str">
        <f>IF(E23="","",VLOOKUP(E23,コード!$D$2:$F$211,3,0))</f>
        <v>諫早市立諫早中</v>
      </c>
      <c r="D23" s="1">
        <v>2</v>
      </c>
      <c r="E23" s="1">
        <v>1301</v>
      </c>
      <c r="F23" s="1">
        <v>2</v>
      </c>
      <c r="G23" s="1" t="s">
        <v>151</v>
      </c>
      <c r="H23" s="1" t="s">
        <v>146</v>
      </c>
      <c r="I23" s="5" t="s">
        <v>148</v>
      </c>
      <c r="J23" s="1" t="s">
        <v>149</v>
      </c>
      <c r="K23" s="1"/>
      <c r="L23" t="s">
        <v>161</v>
      </c>
    </row>
    <row r="24" spans="1:13">
      <c r="A24" s="1">
        <v>5</v>
      </c>
      <c r="B24" s="102" t="str">
        <f t="shared" si="0"/>
        <v>指定</v>
      </c>
      <c r="C24" s="103" t="str">
        <f>IF(E24="","",VLOOKUP(E24,コード!$D$2:$F$211,3,0))</f>
        <v>大村市立玖島中</v>
      </c>
      <c r="D24" s="1">
        <v>1</v>
      </c>
      <c r="E24" s="1">
        <v>1401</v>
      </c>
      <c r="F24" s="1">
        <v>3</v>
      </c>
      <c r="G24" s="1" t="s">
        <v>151</v>
      </c>
      <c r="H24" s="1" t="s">
        <v>146</v>
      </c>
      <c r="I24" s="5" t="s">
        <v>148</v>
      </c>
      <c r="J24" s="1" t="s">
        <v>149</v>
      </c>
      <c r="K24" s="1"/>
      <c r="L24" s="10" t="s">
        <v>162</v>
      </c>
    </row>
    <row r="25" spans="1:13">
      <c r="A25" s="1">
        <v>6</v>
      </c>
      <c r="B25" s="102" t="str">
        <f t="shared" si="0"/>
        <v>自由</v>
      </c>
      <c r="C25" s="103" t="str">
        <f>IF(E25="","",VLOOKUP(E25,コード!$D$2:$F$211,3,0))</f>
        <v>平戸市立平戸中</v>
      </c>
      <c r="D25" s="1">
        <v>2</v>
      </c>
      <c r="E25" s="1">
        <v>1501</v>
      </c>
      <c r="F25" s="1">
        <v>1</v>
      </c>
      <c r="G25" s="1" t="s">
        <v>151</v>
      </c>
      <c r="H25" s="1" t="s">
        <v>146</v>
      </c>
      <c r="I25" s="5" t="s">
        <v>148</v>
      </c>
      <c r="J25" s="1" t="s">
        <v>149</v>
      </c>
      <c r="K25" s="1"/>
      <c r="L25" t="s">
        <v>157</v>
      </c>
    </row>
    <row r="26" spans="1:13">
      <c r="A26" s="1">
        <v>7</v>
      </c>
      <c r="B26" s="102" t="str">
        <f t="shared" si="0"/>
        <v>指定</v>
      </c>
      <c r="C26" s="103" t="str">
        <f>IF(E26="","",VLOOKUP(E26,コード!$D$2:$F$211,3,0))</f>
        <v>松浦市立御厨中</v>
      </c>
      <c r="D26" s="1">
        <v>1</v>
      </c>
      <c r="E26" s="1">
        <v>1601</v>
      </c>
      <c r="F26" s="1">
        <v>3</v>
      </c>
      <c r="G26" s="1" t="s">
        <v>151</v>
      </c>
      <c r="H26" s="1" t="s">
        <v>146</v>
      </c>
      <c r="I26" s="5" t="s">
        <v>148</v>
      </c>
      <c r="J26" s="1" t="s">
        <v>149</v>
      </c>
      <c r="K26" s="1"/>
      <c r="L26" t="s">
        <v>163</v>
      </c>
    </row>
    <row r="27" spans="1:13">
      <c r="A27" s="1">
        <v>240</v>
      </c>
      <c r="B27" s="102" t="str">
        <f t="shared" ref="B27" si="1">IF(D27&lt;&gt;"",CHOOSE(D27,"指定","自由"),"")</f>
        <v/>
      </c>
      <c r="C27" s="103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  <c r="L27" t="s">
        <v>165</v>
      </c>
    </row>
    <row r="29" spans="1:13">
      <c r="A29" t="s">
        <v>587</v>
      </c>
    </row>
    <row r="30" spans="1:13">
      <c r="A30" s="14" t="s">
        <v>588</v>
      </c>
    </row>
    <row r="31" spans="1:13">
      <c r="A31" s="14" t="s">
        <v>589</v>
      </c>
    </row>
    <row r="32" spans="1:13">
      <c r="A32" s="14" t="s">
        <v>590</v>
      </c>
    </row>
    <row r="33" spans="1:1">
      <c r="A33" s="14" t="s">
        <v>591</v>
      </c>
    </row>
    <row r="34" spans="1:1">
      <c r="A34" s="14" t="s">
        <v>592</v>
      </c>
    </row>
    <row r="35" spans="1:1">
      <c r="A35" s="14" t="s">
        <v>593</v>
      </c>
    </row>
    <row r="36" spans="1:1">
      <c r="A36" s="14" t="s">
        <v>610</v>
      </c>
    </row>
    <row r="37" spans="1:1">
      <c r="A37" s="14" t="s">
        <v>594</v>
      </c>
    </row>
    <row r="38" spans="1:1">
      <c r="A38" s="14" t="s">
        <v>595</v>
      </c>
    </row>
    <row r="39" spans="1:1">
      <c r="A39" s="14" t="s">
        <v>596</v>
      </c>
    </row>
    <row r="40" spans="1:1">
      <c r="A40" s="14" t="s">
        <v>597</v>
      </c>
    </row>
    <row r="41" spans="1:1">
      <c r="A41" s="14" t="s">
        <v>609</v>
      </c>
    </row>
    <row r="42" spans="1:1">
      <c r="A42" s="14" t="s">
        <v>598</v>
      </c>
    </row>
    <row r="44" spans="1:1">
      <c r="A44" t="s">
        <v>599</v>
      </c>
    </row>
    <row r="45" spans="1:1">
      <c r="A45" t="s">
        <v>600</v>
      </c>
    </row>
    <row r="46" spans="1:1">
      <c r="A46" t="s">
        <v>601</v>
      </c>
    </row>
    <row r="47" spans="1:1">
      <c r="A47" t="s">
        <v>602</v>
      </c>
    </row>
    <row r="48" spans="1:1">
      <c r="A48" t="s">
        <v>603</v>
      </c>
    </row>
    <row r="49" spans="1:1">
      <c r="A49" t="s">
        <v>604</v>
      </c>
    </row>
    <row r="50" spans="1:1">
      <c r="A50" t="s">
        <v>605</v>
      </c>
    </row>
    <row r="51" spans="1:1">
      <c r="A51" t="s">
        <v>606</v>
      </c>
    </row>
    <row r="52" spans="1:1">
      <c r="A52" t="s">
        <v>607</v>
      </c>
    </row>
    <row r="53" spans="1:1">
      <c r="A53" t="s">
        <v>608</v>
      </c>
    </row>
  </sheetData>
  <autoFilter ref="A19:K27" xr:uid="{00000000-0009-0000-0000-000000000000}"/>
  <mergeCells count="4">
    <mergeCell ref="F3:H3"/>
    <mergeCell ref="B10:K10"/>
    <mergeCell ref="B11:K12"/>
    <mergeCell ref="B13:K13"/>
  </mergeCells>
  <phoneticPr fontId="1"/>
  <conditionalFormatting sqref="E3">
    <cfRule type="expression" dxfId="8" priority="7">
      <formula>E3=""</formula>
    </cfRule>
  </conditionalFormatting>
  <conditionalFormatting sqref="H5:J5">
    <cfRule type="expression" dxfId="7" priority="1">
      <formula>H5=""</formula>
    </cfRule>
  </conditionalFormatting>
  <conditionalFormatting sqref="H7:J7">
    <cfRule type="expression" dxfId="6" priority="4">
      <formula>H7=""</formula>
    </cfRule>
  </conditionalFormatting>
  <conditionalFormatting sqref="J3">
    <cfRule type="expression" dxfId="5" priority="8">
      <formula>J3=""</formula>
    </cfRule>
  </conditionalFormatting>
  <dataValidations count="3">
    <dataValidation imeMode="halfAlpha" allowBlank="1" showInputMessage="1" showErrorMessage="1" sqref="J5:J8 H5:H8" xr:uid="{00000000-0002-0000-0000-000000000000}"/>
    <dataValidation type="whole" imeMode="halfAlpha" allowBlank="1" showInputMessage="1" showErrorMessage="1" sqref="D20:D27" xr:uid="{00000000-0002-0000-0000-000001000000}">
      <formula1>1</formula1>
      <formula2>2</formula2>
    </dataValidation>
    <dataValidation type="whole" imeMode="halfAlpha" allowBlank="1" showInputMessage="1" showErrorMessage="1" sqref="F20:F27" xr:uid="{00000000-0002-0000-0000-000002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9"/>
  <sheetViews>
    <sheetView tabSelected="1"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1" width="8.625" bestFit="1" customWidth="1"/>
  </cols>
  <sheetData>
    <row r="1" spans="1:21" ht="18.75">
      <c r="B1" s="6" t="s">
        <v>612</v>
      </c>
      <c r="J1" t="s">
        <v>555</v>
      </c>
      <c r="M1" s="11" t="s">
        <v>571</v>
      </c>
      <c r="P1" t="s">
        <v>572</v>
      </c>
    </row>
    <row r="2" spans="1:21">
      <c r="B2" s="3" t="s">
        <v>155</v>
      </c>
      <c r="C2" s="3"/>
      <c r="D2" s="3"/>
      <c r="E2" s="3"/>
      <c r="F2" s="3"/>
      <c r="G2" s="3"/>
      <c r="H2" s="3"/>
      <c r="I2" s="3"/>
      <c r="J2" s="3"/>
      <c r="N2" t="s">
        <v>141</v>
      </c>
      <c r="P2" t="s">
        <v>565</v>
      </c>
      <c r="T2" t="s">
        <v>566</v>
      </c>
    </row>
    <row r="3" spans="1:21">
      <c r="B3" s="5"/>
      <c r="C3" s="7"/>
      <c r="D3" s="13" t="s">
        <v>0</v>
      </c>
      <c r="E3" s="1"/>
      <c r="F3" s="114" t="str">
        <f>IF(E3="","←ｺｰﾄﾞ入力",VLOOKUP(E3,コード!$D$2:$F$211,3,0))</f>
        <v>←ｺｰﾄﾞ入力</v>
      </c>
      <c r="G3" s="115"/>
      <c r="H3" s="116"/>
      <c r="I3" s="8" t="s">
        <v>6</v>
      </c>
      <c r="J3" s="4"/>
      <c r="K3" s="10"/>
      <c r="N3" t="s">
        <v>557</v>
      </c>
      <c r="O3" t="s">
        <v>154</v>
      </c>
      <c r="P3" t="s">
        <v>581</v>
      </c>
      <c r="Q3" t="s">
        <v>579</v>
      </c>
      <c r="R3" t="s">
        <v>580</v>
      </c>
      <c r="S3" t="s">
        <v>581</v>
      </c>
      <c r="T3" t="s">
        <v>579</v>
      </c>
      <c r="U3" t="s">
        <v>580</v>
      </c>
    </row>
    <row r="4" spans="1:21">
      <c r="B4" s="79"/>
      <c r="C4" s="95"/>
      <c r="D4" s="89"/>
      <c r="E4" s="89"/>
      <c r="F4" s="89"/>
      <c r="G4" s="90"/>
      <c r="H4" s="91" t="s">
        <v>576</v>
      </c>
      <c r="I4" s="91" t="s">
        <v>577</v>
      </c>
      <c r="J4" s="8" t="s">
        <v>578</v>
      </c>
      <c r="K4" s="1"/>
      <c r="M4" t="s">
        <v>0</v>
      </c>
      <c r="N4" t="str">
        <f>F3</f>
        <v>←ｺｰﾄﾞ入力</v>
      </c>
      <c r="O4" s="12">
        <f>E3</f>
        <v>0</v>
      </c>
      <c r="P4" s="12">
        <f>H5</f>
        <v>0</v>
      </c>
      <c r="Q4" s="12">
        <f>I5</f>
        <v>0</v>
      </c>
      <c r="R4" s="12">
        <f>J5</f>
        <v>0</v>
      </c>
      <c r="S4" s="12">
        <f>H7</f>
        <v>0</v>
      </c>
      <c r="T4" s="12">
        <f>I7</f>
        <v>0</v>
      </c>
      <c r="U4" s="12">
        <f>J7</f>
        <v>0</v>
      </c>
    </row>
    <row r="5" spans="1:21">
      <c r="B5" s="79"/>
      <c r="C5" s="92" t="s">
        <v>582</v>
      </c>
      <c r="D5" s="7" t="s">
        <v>572</v>
      </c>
      <c r="E5" s="7"/>
      <c r="F5" s="7"/>
      <c r="G5" s="90"/>
      <c r="H5" s="5"/>
      <c r="I5" s="2"/>
      <c r="J5" s="2"/>
      <c r="K5" s="1" t="s">
        <v>573</v>
      </c>
      <c r="M5" t="s">
        <v>559</v>
      </c>
      <c r="N5" t="str">
        <f>IF(J3&lt;&gt;0,J3,"！担当者名を入力！")</f>
        <v>！担当者名を入力！</v>
      </c>
      <c r="Q5" s="14"/>
      <c r="S5" s="14" t="s">
        <v>584</v>
      </c>
    </row>
    <row r="6" spans="1:21">
      <c r="B6" s="10"/>
      <c r="C6" s="96" t="s">
        <v>575</v>
      </c>
      <c r="D6" s="7" t="s">
        <v>574</v>
      </c>
      <c r="E6" s="7"/>
      <c r="F6" s="7"/>
      <c r="G6" s="90"/>
      <c r="H6" s="94">
        <f>COUNTIFS($D$20:$D$259,1,$F$20:$F$259,1)</f>
        <v>0</v>
      </c>
      <c r="I6" s="5">
        <f>COUNTIFS($D$20:$D$259,1,$F$20:$F$259,2)</f>
        <v>0</v>
      </c>
      <c r="J6" s="1">
        <f>COUNTIFS($D$20:$D$259,1,$F$20:$F$259,3)</f>
        <v>0</v>
      </c>
      <c r="K6" s="1"/>
      <c r="M6" t="s">
        <v>7</v>
      </c>
      <c r="S6" t="s">
        <v>8</v>
      </c>
    </row>
    <row r="7" spans="1:21">
      <c r="B7" s="79"/>
      <c r="C7" s="92" t="s">
        <v>583</v>
      </c>
      <c r="D7" s="7" t="s">
        <v>572</v>
      </c>
      <c r="E7" s="7"/>
      <c r="F7" s="7"/>
      <c r="G7" s="90"/>
      <c r="H7" s="5"/>
      <c r="I7" s="2"/>
      <c r="J7" s="2"/>
      <c r="K7" s="1" t="s">
        <v>573</v>
      </c>
    </row>
    <row r="8" spans="1:21">
      <c r="B8" s="80"/>
      <c r="C8" s="93" t="s">
        <v>575</v>
      </c>
      <c r="D8" s="7" t="s">
        <v>574</v>
      </c>
      <c r="E8" s="7"/>
      <c r="F8" s="7"/>
      <c r="G8" s="90"/>
      <c r="H8" s="94">
        <f>COUNTIFS($D$20:$D$259,2,$F$20:$F$259,1)</f>
        <v>0</v>
      </c>
      <c r="I8" s="5">
        <f>COUNTIFS($D$20:$D$259,2,$F$20:$F$259,2)</f>
        <v>0</v>
      </c>
      <c r="J8" s="1">
        <f>COUNTIFS($D$20:$D$259,2,$F$20:$F$259,3)</f>
        <v>0</v>
      </c>
      <c r="K8" s="1" t="s">
        <v>573</v>
      </c>
    </row>
    <row r="9" spans="1:21">
      <c r="C9" s="88"/>
    </row>
    <row r="10" spans="1:21">
      <c r="B10" s="117" t="s">
        <v>567</v>
      </c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21" ht="13.15" customHeight="1">
      <c r="B11" s="118" t="s">
        <v>558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1" ht="13.15" customHeight="1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N12" t="s">
        <v>563</v>
      </c>
    </row>
    <row r="13" spans="1:21" ht="13.5" customHeight="1">
      <c r="B13" s="119" t="s">
        <v>611</v>
      </c>
      <c r="C13" s="119"/>
      <c r="D13" s="119"/>
      <c r="E13" s="119"/>
      <c r="F13" s="119"/>
      <c r="G13" s="119"/>
      <c r="H13" s="119"/>
      <c r="I13" s="119"/>
      <c r="J13" s="119"/>
      <c r="K13" s="119"/>
      <c r="M13" s="1"/>
      <c r="N13" s="1" t="s">
        <v>614</v>
      </c>
      <c r="O13" s="1"/>
      <c r="P13" s="1"/>
      <c r="Q13" s="1"/>
      <c r="R13" s="1"/>
    </row>
    <row r="14" spans="1:21" ht="13.15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M14" s="1"/>
      <c r="N14" s="1" t="s">
        <v>615</v>
      </c>
      <c r="O14" s="1"/>
      <c r="P14" s="1"/>
      <c r="Q14" s="1"/>
      <c r="R14" s="1"/>
    </row>
    <row r="15" spans="1:21">
      <c r="B15" s="82"/>
      <c r="C15" s="82"/>
      <c r="D15" s="82"/>
      <c r="E15" s="82"/>
      <c r="F15" s="82"/>
      <c r="G15" s="82"/>
      <c r="H15" s="82"/>
      <c r="I15" s="82"/>
      <c r="J15" s="82" t="s">
        <v>568</v>
      </c>
      <c r="K15" s="82"/>
      <c r="M15" s="1"/>
      <c r="N15" s="1" t="s">
        <v>616</v>
      </c>
      <c r="O15" s="1"/>
      <c r="P15" s="1"/>
      <c r="Q15" s="1"/>
      <c r="R15" s="1"/>
    </row>
    <row r="16" spans="1:21">
      <c r="A16" s="4" t="s">
        <v>9</v>
      </c>
      <c r="B16" s="97" t="s">
        <v>1</v>
      </c>
      <c r="C16" s="97" t="s">
        <v>0</v>
      </c>
      <c r="D16" s="4" t="s">
        <v>139</v>
      </c>
      <c r="E16" s="4" t="s">
        <v>140</v>
      </c>
      <c r="F16" s="4" t="s">
        <v>2</v>
      </c>
      <c r="G16" s="4" t="s">
        <v>3</v>
      </c>
      <c r="H16" s="4" t="s">
        <v>4</v>
      </c>
      <c r="I16" s="78" t="s">
        <v>570</v>
      </c>
      <c r="J16" s="4" t="s">
        <v>569</v>
      </c>
      <c r="K16" s="4" t="s">
        <v>560</v>
      </c>
      <c r="M16" s="1"/>
      <c r="N16" s="1"/>
      <c r="O16" s="1"/>
      <c r="P16" s="1"/>
      <c r="Q16" s="1"/>
      <c r="R16" s="1"/>
    </row>
    <row r="17" spans="1:13">
      <c r="A17" s="4" t="s">
        <v>5</v>
      </c>
      <c r="B17" s="98" t="s">
        <v>153</v>
      </c>
      <c r="C17" s="99"/>
      <c r="D17" s="1">
        <v>1</v>
      </c>
      <c r="E17" s="1">
        <v>1000</v>
      </c>
      <c r="F17" s="2">
        <v>1</v>
      </c>
      <c r="G17" s="4" t="s">
        <v>145</v>
      </c>
      <c r="H17" s="4" t="s">
        <v>143</v>
      </c>
      <c r="I17" s="78" t="s">
        <v>142</v>
      </c>
      <c r="J17" s="4" t="s">
        <v>144</v>
      </c>
      <c r="K17" s="4" t="s">
        <v>561</v>
      </c>
      <c r="M17" t="s">
        <v>564</v>
      </c>
    </row>
    <row r="18" spans="1:13">
      <c r="A18" s="1" t="s">
        <v>5</v>
      </c>
      <c r="B18" s="100" t="s">
        <v>156</v>
      </c>
      <c r="C18" s="101"/>
      <c r="D18" s="1">
        <v>2</v>
      </c>
      <c r="E18" s="1">
        <v>2700</v>
      </c>
      <c r="F18" s="2">
        <v>3</v>
      </c>
      <c r="G18" s="1" t="s">
        <v>152</v>
      </c>
      <c r="H18" s="1" t="s">
        <v>147</v>
      </c>
      <c r="I18" s="5" t="s">
        <v>148</v>
      </c>
      <c r="J18" s="1" t="s">
        <v>150</v>
      </c>
      <c r="K18" s="1" t="s">
        <v>562</v>
      </c>
      <c r="M18" s="87" t="s">
        <v>556</v>
      </c>
    </row>
    <row r="19" spans="1:13">
      <c r="A19" s="4" t="s">
        <v>9</v>
      </c>
      <c r="B19" s="97" t="s">
        <v>1</v>
      </c>
      <c r="C19" s="97" t="s">
        <v>0</v>
      </c>
      <c r="D19" s="4" t="s">
        <v>139</v>
      </c>
      <c r="E19" s="4" t="s">
        <v>140</v>
      </c>
      <c r="F19" s="4" t="s">
        <v>2</v>
      </c>
      <c r="G19" s="4" t="s">
        <v>3</v>
      </c>
      <c r="H19" s="4" t="s">
        <v>4</v>
      </c>
      <c r="I19" s="78" t="s">
        <v>570</v>
      </c>
      <c r="J19" s="4" t="s">
        <v>569</v>
      </c>
      <c r="K19" s="4" t="s">
        <v>560</v>
      </c>
    </row>
    <row r="20" spans="1:13">
      <c r="A20" s="1">
        <v>1</v>
      </c>
      <c r="B20" s="102" t="str">
        <f>IF(D20&lt;&gt;"",CHOOSE(D20,"指定","自由"),"")</f>
        <v/>
      </c>
      <c r="C20" s="103" t="str">
        <f>IF(E20="","",VLOOKUP(E20,コード!$D$2:$F$211,3,0))</f>
        <v/>
      </c>
      <c r="D20" s="1"/>
      <c r="E20" s="1"/>
      <c r="F20" s="1"/>
      <c r="G20" s="1"/>
      <c r="H20" s="1"/>
      <c r="I20" s="5"/>
      <c r="J20" s="1"/>
      <c r="K20" s="1"/>
      <c r="L20" t="s">
        <v>164</v>
      </c>
    </row>
    <row r="21" spans="1:13">
      <c r="A21" s="1">
        <v>2</v>
      </c>
      <c r="B21" s="102" t="str">
        <f t="shared" ref="B21:B84" si="0">IF(D21&lt;&gt;"",CHOOSE(D21,"指定","自由"),"")</f>
        <v/>
      </c>
      <c r="C21" s="104" t="str">
        <f>IF(E21="","",VLOOKUP(E21,コード!$D$2:$F$211,3,0))</f>
        <v/>
      </c>
      <c r="D21" s="1"/>
      <c r="E21" s="1"/>
      <c r="F21" s="1"/>
      <c r="G21" s="1"/>
      <c r="H21" s="1"/>
      <c r="I21" s="5"/>
      <c r="J21" s="1"/>
      <c r="K21" s="1"/>
      <c r="L21" s="10" t="s">
        <v>158</v>
      </c>
    </row>
    <row r="22" spans="1:13">
      <c r="A22" s="1">
        <v>3</v>
      </c>
      <c r="B22" s="102" t="str">
        <f t="shared" si="0"/>
        <v/>
      </c>
      <c r="C22" s="103" t="str">
        <f>IF(E22="","",VLOOKUP(E22,コード!$D$2:$F$211,3,0))</f>
        <v/>
      </c>
      <c r="D22" s="1"/>
      <c r="E22" s="1"/>
      <c r="F22" s="1"/>
      <c r="G22" s="1"/>
      <c r="H22" s="1"/>
      <c r="I22" s="5"/>
      <c r="J22" s="1"/>
      <c r="K22" s="1"/>
      <c r="L22" s="9" t="s">
        <v>160</v>
      </c>
    </row>
    <row r="23" spans="1:13">
      <c r="A23" s="1">
        <v>4</v>
      </c>
      <c r="B23" s="102" t="str">
        <f t="shared" si="0"/>
        <v/>
      </c>
      <c r="C23" s="103" t="str">
        <f>IF(E23="","",VLOOKUP(E23,コード!$D$2:$F$211,3,0))</f>
        <v/>
      </c>
      <c r="D23" s="1"/>
      <c r="E23" s="1"/>
      <c r="F23" s="1"/>
      <c r="G23" s="1"/>
      <c r="H23" s="1"/>
      <c r="I23" s="5"/>
      <c r="J23" s="1"/>
      <c r="K23" s="1"/>
      <c r="L23" t="s">
        <v>161</v>
      </c>
    </row>
    <row r="24" spans="1:13">
      <c r="A24" s="1">
        <v>5</v>
      </c>
      <c r="B24" s="102" t="str">
        <f t="shared" si="0"/>
        <v/>
      </c>
      <c r="C24" s="103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s="10" t="s">
        <v>162</v>
      </c>
    </row>
    <row r="25" spans="1:13">
      <c r="A25" s="1">
        <v>6</v>
      </c>
      <c r="B25" s="102" t="str">
        <f t="shared" si="0"/>
        <v/>
      </c>
      <c r="C25" s="103" t="str">
        <f>IF(E25="","",VLOOKUP(E25,コード!$D$2:$F$211,3,0))</f>
        <v/>
      </c>
      <c r="D25" s="1"/>
      <c r="E25" s="1"/>
      <c r="F25" s="1"/>
      <c r="G25" s="1"/>
      <c r="H25" s="1"/>
      <c r="I25" s="5"/>
      <c r="J25" s="1"/>
      <c r="K25" s="1"/>
      <c r="L25" t="s">
        <v>157</v>
      </c>
    </row>
    <row r="26" spans="1:13">
      <c r="A26" s="1">
        <v>7</v>
      </c>
      <c r="B26" s="102" t="str">
        <f t="shared" si="0"/>
        <v/>
      </c>
      <c r="C26" s="103" t="str">
        <f>IF(E26="","",VLOOKUP(E26,コード!$D$2:$F$211,3,0))</f>
        <v/>
      </c>
      <c r="D26" s="1"/>
      <c r="E26" s="1"/>
      <c r="F26" s="1"/>
      <c r="G26" s="1"/>
      <c r="H26" s="1"/>
      <c r="I26" s="5"/>
      <c r="J26" s="1"/>
      <c r="K26" s="1"/>
      <c r="L26" t="s">
        <v>163</v>
      </c>
    </row>
    <row r="27" spans="1:13">
      <c r="A27" s="1">
        <v>8</v>
      </c>
      <c r="B27" s="102" t="str">
        <f t="shared" si="0"/>
        <v/>
      </c>
      <c r="C27" s="103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  <c r="L27" t="s">
        <v>159</v>
      </c>
    </row>
    <row r="28" spans="1:13">
      <c r="A28" s="1">
        <v>9</v>
      </c>
      <c r="B28" s="102" t="str">
        <f t="shared" si="0"/>
        <v/>
      </c>
      <c r="C28" s="103" t="str">
        <f>IF(E28="","",VLOOKUP(E28,コード!$D$2:$F$211,3,0))</f>
        <v/>
      </c>
      <c r="D28" s="1"/>
      <c r="E28" s="1"/>
      <c r="F28" s="1"/>
      <c r="G28" s="1"/>
      <c r="H28" s="1"/>
      <c r="I28" s="5"/>
      <c r="J28" s="1"/>
      <c r="K28" s="1"/>
      <c r="L28" t="s">
        <v>159</v>
      </c>
    </row>
    <row r="29" spans="1:13">
      <c r="A29" s="1">
        <v>10</v>
      </c>
      <c r="B29" s="102" t="str">
        <f t="shared" si="0"/>
        <v/>
      </c>
      <c r="C29" s="103" t="str">
        <f>IF(E29="","",VLOOKUP(E29,コード!$D$2:$F$211,3,0))</f>
        <v/>
      </c>
      <c r="D29" s="1"/>
      <c r="E29" s="1"/>
      <c r="F29" s="1"/>
      <c r="G29" s="1"/>
      <c r="H29" s="1"/>
      <c r="I29" s="5"/>
      <c r="J29" s="1"/>
      <c r="K29" s="1"/>
    </row>
    <row r="30" spans="1:13">
      <c r="A30" s="1">
        <v>11</v>
      </c>
      <c r="B30" s="102" t="str">
        <f t="shared" si="0"/>
        <v/>
      </c>
      <c r="C30" s="103" t="str">
        <f>IF(E30="","",VLOOKUP(E30,コード!$D$2:$F$211,3,0))</f>
        <v/>
      </c>
      <c r="D30" s="1"/>
      <c r="E30" s="1"/>
      <c r="F30" s="1"/>
      <c r="G30" s="1"/>
      <c r="H30" s="1"/>
      <c r="I30" s="5"/>
      <c r="J30" s="1"/>
      <c r="K30" s="1"/>
    </row>
    <row r="31" spans="1:13">
      <c r="A31" s="1">
        <v>12</v>
      </c>
      <c r="B31" s="102" t="str">
        <f t="shared" si="0"/>
        <v/>
      </c>
      <c r="C31" s="103" t="str">
        <f>IF(E31="","",VLOOKUP(E31,コード!$D$2:$F$211,3,0))</f>
        <v/>
      </c>
      <c r="D31" s="1"/>
      <c r="E31" s="1"/>
      <c r="F31" s="1"/>
      <c r="G31" s="1"/>
      <c r="H31" s="1"/>
      <c r="I31" s="5"/>
      <c r="J31" s="1"/>
      <c r="K31" s="1"/>
    </row>
    <row r="32" spans="1:13">
      <c r="A32" s="1">
        <v>13</v>
      </c>
      <c r="B32" s="102" t="str">
        <f t="shared" si="0"/>
        <v/>
      </c>
      <c r="C32" s="103" t="str">
        <f>IF(E32="","",VLOOKUP(E32,コード!$D$2:$F$211,3,0))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14</v>
      </c>
      <c r="B33" s="102" t="str">
        <f t="shared" si="0"/>
        <v/>
      </c>
      <c r="C33" s="103" t="str">
        <f>IF(E33="","",VLOOKUP(E33,コード!$D$2:$F$211,3,0))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15</v>
      </c>
      <c r="B34" s="102" t="str">
        <f t="shared" si="0"/>
        <v/>
      </c>
      <c r="C34" s="103" t="str">
        <f>IF(E34="","",VLOOKUP(E34,コード!$D$2:$F$211,3,0))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16</v>
      </c>
      <c r="B35" s="102" t="str">
        <f t="shared" si="0"/>
        <v/>
      </c>
      <c r="C35" s="103" t="str">
        <f>IF(E35="","",VLOOKUP(E35,コード!$D$2:$F$211,3,0))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17</v>
      </c>
      <c r="B36" s="102" t="str">
        <f t="shared" si="0"/>
        <v/>
      </c>
      <c r="C36" s="103" t="str">
        <f>IF(E36="","",VLOOKUP(E36,コード!$D$2:$F$211,3,0))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18</v>
      </c>
      <c r="B37" s="102" t="str">
        <f t="shared" si="0"/>
        <v/>
      </c>
      <c r="C37" s="103" t="str">
        <f>IF(E37="","",VLOOKUP(E37,コード!$D$2:$F$211,3,0))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19</v>
      </c>
      <c r="B38" s="102" t="str">
        <f t="shared" si="0"/>
        <v/>
      </c>
      <c r="C38" s="103" t="str">
        <f>IF(E38="","",VLOOKUP(E38,コード!$D$2:$F$211,3,0))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20</v>
      </c>
      <c r="B39" s="102" t="str">
        <f t="shared" si="0"/>
        <v/>
      </c>
      <c r="C39" s="103" t="str">
        <f>IF(E39="","",VLOOKUP(E39,コード!$D$2:$F$211,3,0))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21</v>
      </c>
      <c r="B40" s="102" t="str">
        <f t="shared" si="0"/>
        <v/>
      </c>
      <c r="C40" s="103" t="str">
        <f>IF(E40="","",VLOOKUP(E40,コード!$D$2:$F$211,3,0))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22</v>
      </c>
      <c r="B41" s="102" t="str">
        <f t="shared" si="0"/>
        <v/>
      </c>
      <c r="C41" s="103" t="str">
        <f>IF(E41="","",VLOOKUP(E41,コード!$D$2:$F$211,3,0))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23</v>
      </c>
      <c r="B42" s="102" t="str">
        <f t="shared" si="0"/>
        <v/>
      </c>
      <c r="C42" s="103" t="str">
        <f>IF(E42="","",VLOOKUP(E42,コード!$D$2:$F$211,3,0))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24</v>
      </c>
      <c r="B43" s="102" t="str">
        <f t="shared" si="0"/>
        <v/>
      </c>
      <c r="C43" s="103" t="str">
        <f>IF(E43="","",VLOOKUP(E43,コード!$D$2:$F$211,3,0))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25</v>
      </c>
      <c r="B44" s="102" t="str">
        <f t="shared" si="0"/>
        <v/>
      </c>
      <c r="C44" s="103" t="str">
        <f>IF(E44="","",VLOOKUP(E44,コード!$D$2:$F$211,3,0))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26</v>
      </c>
      <c r="B45" s="102" t="str">
        <f t="shared" si="0"/>
        <v/>
      </c>
      <c r="C45" s="103" t="str">
        <f>IF(E45="","",VLOOKUP(E45,コード!$D$2:$F$211,3,0))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27</v>
      </c>
      <c r="B46" s="102" t="str">
        <f t="shared" si="0"/>
        <v/>
      </c>
      <c r="C46" s="103" t="str">
        <f>IF(E46="","",VLOOKUP(E46,コード!$D$2:$F$211,3,0))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28</v>
      </c>
      <c r="B47" s="102" t="str">
        <f t="shared" si="0"/>
        <v/>
      </c>
      <c r="C47" s="103" t="str">
        <f>IF(E47="","",VLOOKUP(E47,コード!$D$2:$F$211,3,0))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29</v>
      </c>
      <c r="B48" s="102" t="str">
        <f t="shared" si="0"/>
        <v/>
      </c>
      <c r="C48" s="103" t="str">
        <f>IF(E48="","",VLOOKUP(E48,コード!$D$2:$F$211,3,0))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30</v>
      </c>
      <c r="B49" s="102" t="str">
        <f t="shared" si="0"/>
        <v/>
      </c>
      <c r="C49" s="103" t="str">
        <f>IF(E49="","",VLOOKUP(E49,コード!$D$2:$F$211,3,0))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31</v>
      </c>
      <c r="B50" s="102" t="str">
        <f t="shared" si="0"/>
        <v/>
      </c>
      <c r="C50" s="103" t="str">
        <f>IF(E50="","",VLOOKUP(E50,コード!$D$2:$F$211,3,0))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32</v>
      </c>
      <c r="B51" s="102" t="str">
        <f t="shared" si="0"/>
        <v/>
      </c>
      <c r="C51" s="103" t="str">
        <f>IF(E51="","",VLOOKUP(E51,コード!$D$2:$F$211,3,0))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33</v>
      </c>
      <c r="B52" s="102" t="str">
        <f t="shared" si="0"/>
        <v/>
      </c>
      <c r="C52" s="103" t="str">
        <f>IF(E52="","",VLOOKUP(E52,コード!$D$2:$F$211,3,0))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34</v>
      </c>
      <c r="B53" s="102" t="str">
        <f t="shared" si="0"/>
        <v/>
      </c>
      <c r="C53" s="103" t="str">
        <f>IF(E53="","",VLOOKUP(E53,コード!$D$2:$F$211,3,0))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35</v>
      </c>
      <c r="B54" s="102" t="str">
        <f t="shared" si="0"/>
        <v/>
      </c>
      <c r="C54" s="103" t="str">
        <f>IF(E54="","",VLOOKUP(E54,コード!$D$2:$F$211,3,0))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36</v>
      </c>
      <c r="B55" s="102" t="str">
        <f t="shared" si="0"/>
        <v/>
      </c>
      <c r="C55" s="103" t="str">
        <f>IF(E55="","",VLOOKUP(E55,コード!$D$2:$F$211,3,0))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37</v>
      </c>
      <c r="B56" s="102" t="str">
        <f t="shared" si="0"/>
        <v/>
      </c>
      <c r="C56" s="103" t="str">
        <f>IF(E56="","",VLOOKUP(E56,コード!$D$2:$F$211,3,0))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38</v>
      </c>
      <c r="B57" s="102" t="str">
        <f t="shared" si="0"/>
        <v/>
      </c>
      <c r="C57" s="103" t="str">
        <f>IF(E57="","",VLOOKUP(E57,コード!$D$2:$F$211,3,0))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39</v>
      </c>
      <c r="B58" s="102" t="str">
        <f t="shared" si="0"/>
        <v/>
      </c>
      <c r="C58" s="103" t="str">
        <f>IF(E58="","",VLOOKUP(E58,コード!$D$2:$F$211,3,0))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40</v>
      </c>
      <c r="B59" s="102" t="str">
        <f t="shared" si="0"/>
        <v/>
      </c>
      <c r="C59" s="103" t="str">
        <f>IF(E59="","",VLOOKUP(E59,コード!$D$2:$F$211,3,0))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41</v>
      </c>
      <c r="B60" s="102" t="str">
        <f t="shared" si="0"/>
        <v/>
      </c>
      <c r="C60" s="103" t="str">
        <f>IF(E60="","",VLOOKUP(E60,コード!$D$2:$F$211,3,0))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42</v>
      </c>
      <c r="B61" s="102" t="str">
        <f t="shared" si="0"/>
        <v/>
      </c>
      <c r="C61" s="103" t="str">
        <f>IF(E61="","",VLOOKUP(E61,コード!$D$2:$F$211,3,0))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43</v>
      </c>
      <c r="B62" s="102" t="str">
        <f t="shared" si="0"/>
        <v/>
      </c>
      <c r="C62" s="103" t="str">
        <f>IF(E62="","",VLOOKUP(E62,コード!$D$2:$F$211,3,0))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44</v>
      </c>
      <c r="B63" s="102" t="str">
        <f t="shared" si="0"/>
        <v/>
      </c>
      <c r="C63" s="103" t="str">
        <f>IF(E63="","",VLOOKUP(E63,コード!$D$2:$F$211,3,0))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45</v>
      </c>
      <c r="B64" s="102" t="str">
        <f t="shared" si="0"/>
        <v/>
      </c>
      <c r="C64" s="103" t="str">
        <f>IF(E64="","",VLOOKUP(E64,コード!$D$2:$F$211,3,0))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46</v>
      </c>
      <c r="B65" s="102" t="str">
        <f t="shared" si="0"/>
        <v/>
      </c>
      <c r="C65" s="103" t="str">
        <f>IF(E65="","",VLOOKUP(E65,コード!$D$2:$F$211,3,0))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47</v>
      </c>
      <c r="B66" s="102" t="str">
        <f t="shared" si="0"/>
        <v/>
      </c>
      <c r="C66" s="103" t="str">
        <f>IF(E66="","",VLOOKUP(E66,コード!$D$2:$F$211,3,0))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48</v>
      </c>
      <c r="B67" s="102" t="str">
        <f t="shared" si="0"/>
        <v/>
      </c>
      <c r="C67" s="103" t="str">
        <f>IF(E67="","",VLOOKUP(E67,コード!$D$2:$F$211,3,0))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49</v>
      </c>
      <c r="B68" s="102" t="str">
        <f t="shared" si="0"/>
        <v/>
      </c>
      <c r="C68" s="103" t="str">
        <f>IF(E68="","",VLOOKUP(E68,コード!$D$2:$F$211,3,0))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50</v>
      </c>
      <c r="B69" s="102" t="str">
        <f t="shared" si="0"/>
        <v/>
      </c>
      <c r="C69" s="103" t="str">
        <f>IF(E69="","",VLOOKUP(E69,コード!$D$2:$F$211,3,0))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51</v>
      </c>
      <c r="B70" s="102" t="str">
        <f t="shared" si="0"/>
        <v/>
      </c>
      <c r="C70" s="103" t="str">
        <f>IF(E70="","",VLOOKUP(E70,コード!$D$2:$F$211,3,0))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52</v>
      </c>
      <c r="B71" s="102" t="str">
        <f t="shared" si="0"/>
        <v/>
      </c>
      <c r="C71" s="103" t="str">
        <f>IF(E71="","",VLOOKUP(E71,コード!$D$2:$F$211,3,0))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53</v>
      </c>
      <c r="B72" s="102" t="str">
        <f t="shared" si="0"/>
        <v/>
      </c>
      <c r="C72" s="103" t="str">
        <f>IF(E72="","",VLOOKUP(E72,コード!$D$2:$F$211,3,0))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54</v>
      </c>
      <c r="B73" s="102" t="str">
        <f t="shared" si="0"/>
        <v/>
      </c>
      <c r="C73" s="103" t="str">
        <f>IF(E73="","",VLOOKUP(E73,コード!$D$2:$F$211,3,0))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55</v>
      </c>
      <c r="B74" s="102" t="str">
        <f t="shared" si="0"/>
        <v/>
      </c>
      <c r="C74" s="103" t="str">
        <f>IF(E74="","",VLOOKUP(E74,コード!$D$2:$F$211,3,0))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56</v>
      </c>
      <c r="B75" s="102" t="str">
        <f t="shared" si="0"/>
        <v/>
      </c>
      <c r="C75" s="103" t="str">
        <f>IF(E75="","",VLOOKUP(E75,コード!$D$2:$F$211,3,0))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57</v>
      </c>
      <c r="B76" s="102" t="str">
        <f t="shared" si="0"/>
        <v/>
      </c>
      <c r="C76" s="103" t="str">
        <f>IF(E76="","",VLOOKUP(E76,コード!$D$2:$F$211,3,0))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58</v>
      </c>
      <c r="B77" s="102" t="str">
        <f t="shared" si="0"/>
        <v/>
      </c>
      <c r="C77" s="103" t="str">
        <f>IF(E77="","",VLOOKUP(E77,コード!$D$2:$F$211,3,0))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59</v>
      </c>
      <c r="B78" s="102" t="str">
        <f t="shared" si="0"/>
        <v/>
      </c>
      <c r="C78" s="103" t="str">
        <f>IF(E78="","",VLOOKUP(E78,コード!$D$2:$F$211,3,0))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60</v>
      </c>
      <c r="B79" s="102" t="str">
        <f t="shared" si="0"/>
        <v/>
      </c>
      <c r="C79" s="103" t="str">
        <f>IF(E79="","",VLOOKUP(E79,コード!$D$2:$F$211,3,0))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61</v>
      </c>
      <c r="B80" s="102" t="str">
        <f t="shared" si="0"/>
        <v/>
      </c>
      <c r="C80" s="103" t="str">
        <f>IF(E80="","",VLOOKUP(E80,コード!$D$2:$F$211,3,0))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62</v>
      </c>
      <c r="B81" s="102" t="str">
        <f t="shared" si="0"/>
        <v/>
      </c>
      <c r="C81" s="103" t="str">
        <f>IF(E81="","",VLOOKUP(E81,コード!$D$2:$F$211,3,0))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63</v>
      </c>
      <c r="B82" s="102" t="str">
        <f t="shared" si="0"/>
        <v/>
      </c>
      <c r="C82" s="103" t="str">
        <f>IF(E82="","",VLOOKUP(E82,コード!$D$2:$F$211,3,0))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64</v>
      </c>
      <c r="B83" s="102" t="str">
        <f t="shared" si="0"/>
        <v/>
      </c>
      <c r="C83" s="103" t="str">
        <f>IF(E83="","",VLOOKUP(E83,コード!$D$2:$F$211,3,0))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65</v>
      </c>
      <c r="B84" s="102" t="str">
        <f t="shared" si="0"/>
        <v/>
      </c>
      <c r="C84" s="103" t="str">
        <f>IF(E84="","",VLOOKUP(E84,コード!$D$2:$F$211,3,0))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66</v>
      </c>
      <c r="B85" s="102" t="str">
        <f t="shared" ref="B85:B148" si="1">IF(D85&lt;&gt;"",CHOOSE(D85,"指定","自由"),"")</f>
        <v/>
      </c>
      <c r="C85" s="103" t="str">
        <f>IF(E85="","",VLOOKUP(E85,コード!$D$2:$F$211,3,0))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67</v>
      </c>
      <c r="B86" s="102" t="str">
        <f t="shared" si="1"/>
        <v/>
      </c>
      <c r="C86" s="103" t="str">
        <f>IF(E86="","",VLOOKUP(E86,コード!$D$2:$F$211,3,0))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68</v>
      </c>
      <c r="B87" s="102" t="str">
        <f t="shared" si="1"/>
        <v/>
      </c>
      <c r="C87" s="103" t="str">
        <f>IF(E87="","",VLOOKUP(E87,コード!$D$2:$F$211,3,0))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69</v>
      </c>
      <c r="B88" s="102" t="str">
        <f t="shared" si="1"/>
        <v/>
      </c>
      <c r="C88" s="103" t="str">
        <f>IF(E88="","",VLOOKUP(E88,コード!$D$2:$F$211,3,0))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70</v>
      </c>
      <c r="B89" s="102" t="str">
        <f t="shared" si="1"/>
        <v/>
      </c>
      <c r="C89" s="103" t="str">
        <f>IF(E89="","",VLOOKUP(E89,コード!$D$2:$F$211,3,0))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71</v>
      </c>
      <c r="B90" s="102" t="str">
        <f t="shared" si="1"/>
        <v/>
      </c>
      <c r="C90" s="103" t="str">
        <f>IF(E90="","",VLOOKUP(E90,コード!$D$2:$F$211,3,0))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72</v>
      </c>
      <c r="B91" s="102" t="str">
        <f t="shared" si="1"/>
        <v/>
      </c>
      <c r="C91" s="103" t="str">
        <f>IF(E91="","",VLOOKUP(E91,コード!$D$2:$F$211,3,0))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73</v>
      </c>
      <c r="B92" s="102" t="str">
        <f t="shared" si="1"/>
        <v/>
      </c>
      <c r="C92" s="103" t="str">
        <f>IF(E92="","",VLOOKUP(E92,コード!$D$2:$F$211,3,0))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74</v>
      </c>
      <c r="B93" s="102" t="str">
        <f t="shared" si="1"/>
        <v/>
      </c>
      <c r="C93" s="103" t="str">
        <f>IF(E93="","",VLOOKUP(E93,コード!$D$2:$F$211,3,0))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75</v>
      </c>
      <c r="B94" s="102" t="str">
        <f t="shared" si="1"/>
        <v/>
      </c>
      <c r="C94" s="103" t="str">
        <f>IF(E94="","",VLOOKUP(E94,コード!$D$2:$F$211,3,0))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76</v>
      </c>
      <c r="B95" s="102" t="str">
        <f t="shared" si="1"/>
        <v/>
      </c>
      <c r="C95" s="103" t="str">
        <f>IF(E95="","",VLOOKUP(E95,コード!$D$2:$F$211,3,0))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77</v>
      </c>
      <c r="B96" s="102" t="str">
        <f t="shared" si="1"/>
        <v/>
      </c>
      <c r="C96" s="103" t="str">
        <f>IF(E96="","",VLOOKUP(E96,コード!$D$2:$F$211,3,0))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78</v>
      </c>
      <c r="B97" s="102" t="str">
        <f t="shared" si="1"/>
        <v/>
      </c>
      <c r="C97" s="103" t="str">
        <f>IF(E97="","",VLOOKUP(E97,コード!$D$2:$F$211,3,0))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79</v>
      </c>
      <c r="B98" s="102" t="str">
        <f t="shared" si="1"/>
        <v/>
      </c>
      <c r="C98" s="103" t="str">
        <f>IF(E98="","",VLOOKUP(E98,コード!$D$2:$F$211,3,0))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80</v>
      </c>
      <c r="B99" s="102" t="str">
        <f t="shared" si="1"/>
        <v/>
      </c>
      <c r="C99" s="103" t="str">
        <f>IF(E99="","",VLOOKUP(E99,コード!$D$2:$F$211,3,0))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81</v>
      </c>
      <c r="B100" s="102" t="str">
        <f t="shared" si="1"/>
        <v/>
      </c>
      <c r="C100" s="103" t="str">
        <f>IF(E100="","",VLOOKUP(E100,コード!$D$2:$F$211,3,0))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82</v>
      </c>
      <c r="B101" s="102" t="str">
        <f t="shared" si="1"/>
        <v/>
      </c>
      <c r="C101" s="103" t="str">
        <f>IF(E101="","",VLOOKUP(E101,コード!$D$2:$F$211,3,0))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83</v>
      </c>
      <c r="B102" s="102" t="str">
        <f t="shared" si="1"/>
        <v/>
      </c>
      <c r="C102" s="103" t="str">
        <f>IF(E102="","",VLOOKUP(E102,コード!$D$2:$F$211,3,0))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84</v>
      </c>
      <c r="B103" s="102" t="str">
        <f t="shared" si="1"/>
        <v/>
      </c>
      <c r="C103" s="103" t="str">
        <f>IF(E103="","",VLOOKUP(E103,コード!$D$2:$F$211,3,0))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85</v>
      </c>
      <c r="B104" s="102" t="str">
        <f t="shared" si="1"/>
        <v/>
      </c>
      <c r="C104" s="103" t="str">
        <f>IF(E104="","",VLOOKUP(E104,コード!$D$2:$F$211,3,0))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86</v>
      </c>
      <c r="B105" s="102" t="str">
        <f t="shared" si="1"/>
        <v/>
      </c>
      <c r="C105" s="103" t="str">
        <f>IF(E105="","",VLOOKUP(E105,コード!$D$2:$F$211,3,0))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87</v>
      </c>
      <c r="B106" s="102" t="str">
        <f t="shared" si="1"/>
        <v/>
      </c>
      <c r="C106" s="103" t="str">
        <f>IF(E106="","",VLOOKUP(E106,コード!$D$2:$F$211,3,0))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88</v>
      </c>
      <c r="B107" s="102" t="str">
        <f t="shared" si="1"/>
        <v/>
      </c>
      <c r="C107" s="103" t="str">
        <f>IF(E107="","",VLOOKUP(E107,コード!$D$2:$F$211,3,0))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89</v>
      </c>
      <c r="B108" s="102" t="str">
        <f t="shared" si="1"/>
        <v/>
      </c>
      <c r="C108" s="103" t="str">
        <f>IF(E108="","",VLOOKUP(E108,コード!$D$2:$F$211,3,0))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90</v>
      </c>
      <c r="B109" s="102" t="str">
        <f t="shared" si="1"/>
        <v/>
      </c>
      <c r="C109" s="103" t="str">
        <f>IF(E109="","",VLOOKUP(E109,コード!$D$2:$F$211,3,0))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91</v>
      </c>
      <c r="B110" s="102" t="str">
        <f t="shared" si="1"/>
        <v/>
      </c>
      <c r="C110" s="103" t="str">
        <f>IF(E110="","",VLOOKUP(E110,コード!$D$2:$F$211,3,0))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92</v>
      </c>
      <c r="B111" s="102" t="str">
        <f t="shared" si="1"/>
        <v/>
      </c>
      <c r="C111" s="103" t="str">
        <f>IF(E111="","",VLOOKUP(E111,コード!$D$2:$F$211,3,0))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93</v>
      </c>
      <c r="B112" s="102" t="str">
        <f t="shared" si="1"/>
        <v/>
      </c>
      <c r="C112" s="103" t="str">
        <f>IF(E112="","",VLOOKUP(E112,コード!$D$2:$F$211,3,0))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94</v>
      </c>
      <c r="B113" s="102" t="str">
        <f t="shared" si="1"/>
        <v/>
      </c>
      <c r="C113" s="103" t="str">
        <f>IF(E113="","",VLOOKUP(E113,コード!$D$2:$F$211,3,0))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95</v>
      </c>
      <c r="B114" s="102" t="str">
        <f t="shared" si="1"/>
        <v/>
      </c>
      <c r="C114" s="103" t="str">
        <f>IF(E114="","",VLOOKUP(E114,コード!$D$2:$F$211,3,0))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96</v>
      </c>
      <c r="B115" s="102" t="str">
        <f t="shared" si="1"/>
        <v/>
      </c>
      <c r="C115" s="103" t="str">
        <f>IF(E115="","",VLOOKUP(E115,コード!$D$2:$F$211,3,0))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97</v>
      </c>
      <c r="B116" s="102" t="str">
        <f t="shared" si="1"/>
        <v/>
      </c>
      <c r="C116" s="103" t="str">
        <f>IF(E116="","",VLOOKUP(E116,コード!$D$2:$F$211,3,0))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98</v>
      </c>
      <c r="B117" s="102" t="str">
        <f t="shared" si="1"/>
        <v/>
      </c>
      <c r="C117" s="103" t="str">
        <f>IF(E117="","",VLOOKUP(E117,コード!$D$2:$F$211,3,0))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99</v>
      </c>
      <c r="B118" s="102" t="str">
        <f t="shared" si="1"/>
        <v/>
      </c>
      <c r="C118" s="103" t="str">
        <f>IF(E118="","",VLOOKUP(E118,コード!$D$2:$F$211,3,0))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100</v>
      </c>
      <c r="B119" s="102" t="str">
        <f t="shared" si="1"/>
        <v/>
      </c>
      <c r="C119" s="103" t="str">
        <f>IF(E119="","",VLOOKUP(E119,コード!$D$2:$F$211,3,0))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101</v>
      </c>
      <c r="B120" s="102" t="str">
        <f t="shared" si="1"/>
        <v/>
      </c>
      <c r="C120" s="103" t="str">
        <f>IF(E120="","",VLOOKUP(E120,コード!$D$2:$F$211,3,0))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102</v>
      </c>
      <c r="B121" s="102" t="str">
        <f t="shared" si="1"/>
        <v/>
      </c>
      <c r="C121" s="103" t="str">
        <f>IF(E121="","",VLOOKUP(E121,コード!$D$2:$F$211,3,0))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103</v>
      </c>
      <c r="B122" s="102" t="str">
        <f t="shared" si="1"/>
        <v/>
      </c>
      <c r="C122" s="103" t="str">
        <f>IF(E122="","",VLOOKUP(E122,コード!$D$2:$F$211,3,0))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104</v>
      </c>
      <c r="B123" s="102" t="str">
        <f t="shared" si="1"/>
        <v/>
      </c>
      <c r="C123" s="103" t="str">
        <f>IF(E123="","",VLOOKUP(E123,コード!$D$2:$F$211,3,0))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105</v>
      </c>
      <c r="B124" s="102" t="str">
        <f t="shared" si="1"/>
        <v/>
      </c>
      <c r="C124" s="103" t="str">
        <f>IF(E124="","",VLOOKUP(E124,コード!$D$2:$F$211,3,0))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106</v>
      </c>
      <c r="B125" s="102" t="str">
        <f t="shared" si="1"/>
        <v/>
      </c>
      <c r="C125" s="103" t="str">
        <f>IF(E125="","",VLOOKUP(E125,コード!$D$2:$F$211,3,0))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107</v>
      </c>
      <c r="B126" s="102" t="str">
        <f t="shared" si="1"/>
        <v/>
      </c>
      <c r="C126" s="103" t="str">
        <f>IF(E126="","",VLOOKUP(E126,コード!$D$2:$F$211,3,0))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108</v>
      </c>
      <c r="B127" s="102" t="str">
        <f t="shared" si="1"/>
        <v/>
      </c>
      <c r="C127" s="103" t="str">
        <f>IF(E127="","",VLOOKUP(E127,コード!$D$2:$F$211,3,0))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109</v>
      </c>
      <c r="B128" s="102" t="str">
        <f t="shared" si="1"/>
        <v/>
      </c>
      <c r="C128" s="103" t="str">
        <f>IF(E128="","",VLOOKUP(E128,コード!$D$2:$F$211,3,0))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110</v>
      </c>
      <c r="B129" s="102" t="str">
        <f t="shared" si="1"/>
        <v/>
      </c>
      <c r="C129" s="103" t="str">
        <f>IF(E129="","",VLOOKUP(E129,コード!$D$2:$F$211,3,0))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111</v>
      </c>
      <c r="B130" s="102" t="str">
        <f t="shared" si="1"/>
        <v/>
      </c>
      <c r="C130" s="103" t="str">
        <f>IF(E130="","",VLOOKUP(E130,コード!$D$2:$F$211,3,0))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112</v>
      </c>
      <c r="B131" s="102" t="str">
        <f t="shared" si="1"/>
        <v/>
      </c>
      <c r="C131" s="103" t="str">
        <f>IF(E131="","",VLOOKUP(E131,コード!$D$2:$F$211,3,0))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113</v>
      </c>
      <c r="B132" s="102" t="str">
        <f t="shared" si="1"/>
        <v/>
      </c>
      <c r="C132" s="103" t="str">
        <f>IF(E132="","",VLOOKUP(E132,コード!$D$2:$F$211,3,0))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114</v>
      </c>
      <c r="B133" s="102" t="str">
        <f t="shared" si="1"/>
        <v/>
      </c>
      <c r="C133" s="103" t="str">
        <f>IF(E133="","",VLOOKUP(E133,コード!$D$2:$F$211,3,0))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115</v>
      </c>
      <c r="B134" s="102" t="str">
        <f t="shared" si="1"/>
        <v/>
      </c>
      <c r="C134" s="103" t="str">
        <f>IF(E134="","",VLOOKUP(E134,コード!$D$2:$F$211,3,0))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116</v>
      </c>
      <c r="B135" s="102" t="str">
        <f t="shared" si="1"/>
        <v/>
      </c>
      <c r="C135" s="103" t="str">
        <f>IF(E135="","",VLOOKUP(E135,コード!$D$2:$F$211,3,0))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117</v>
      </c>
      <c r="B136" s="102" t="str">
        <f t="shared" si="1"/>
        <v/>
      </c>
      <c r="C136" s="103" t="str">
        <f>IF(E136="","",VLOOKUP(E136,コード!$D$2:$F$211,3,0))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118</v>
      </c>
      <c r="B137" s="102" t="str">
        <f t="shared" si="1"/>
        <v/>
      </c>
      <c r="C137" s="103" t="str">
        <f>IF(E137="","",VLOOKUP(E137,コード!$D$2:$F$211,3,0))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119</v>
      </c>
      <c r="B138" s="102" t="str">
        <f t="shared" si="1"/>
        <v/>
      </c>
      <c r="C138" s="103" t="str">
        <f>IF(E138="","",VLOOKUP(E138,コード!$D$2:$F$211,3,0))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120</v>
      </c>
      <c r="B139" s="102" t="str">
        <f t="shared" si="1"/>
        <v/>
      </c>
      <c r="C139" s="103" t="str">
        <f>IF(E139="","",VLOOKUP(E139,コード!$D$2:$F$211,3,0))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121</v>
      </c>
      <c r="B140" s="102" t="str">
        <f t="shared" si="1"/>
        <v/>
      </c>
      <c r="C140" s="103" t="str">
        <f>IF(E140="","",VLOOKUP(E140,コード!$D$2:$F$211,3,0))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122</v>
      </c>
      <c r="B141" s="102" t="str">
        <f t="shared" si="1"/>
        <v/>
      </c>
      <c r="C141" s="103" t="str">
        <f>IF(E141="","",VLOOKUP(E141,コード!$D$2:$F$211,3,0))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123</v>
      </c>
      <c r="B142" s="102" t="str">
        <f t="shared" si="1"/>
        <v/>
      </c>
      <c r="C142" s="103" t="str">
        <f>IF(E142="","",VLOOKUP(E142,コード!$D$2:$F$211,3,0))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124</v>
      </c>
      <c r="B143" s="102" t="str">
        <f t="shared" si="1"/>
        <v/>
      </c>
      <c r="C143" s="103" t="str">
        <f>IF(E143="","",VLOOKUP(E143,コード!$D$2:$F$211,3,0))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125</v>
      </c>
      <c r="B144" s="102" t="str">
        <f t="shared" si="1"/>
        <v/>
      </c>
      <c r="C144" s="103" t="str">
        <f>IF(E144="","",VLOOKUP(E144,コード!$D$2:$F$211,3,0))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126</v>
      </c>
      <c r="B145" s="102" t="str">
        <f t="shared" si="1"/>
        <v/>
      </c>
      <c r="C145" s="103" t="str">
        <f>IF(E145="","",VLOOKUP(E145,コード!$D$2:$F$211,3,0))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127</v>
      </c>
      <c r="B146" s="102" t="str">
        <f t="shared" si="1"/>
        <v/>
      </c>
      <c r="C146" s="103" t="str">
        <f>IF(E146="","",VLOOKUP(E146,コード!$D$2:$F$211,3,0))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128</v>
      </c>
      <c r="B147" s="102" t="str">
        <f t="shared" si="1"/>
        <v/>
      </c>
      <c r="C147" s="103" t="str">
        <f>IF(E147="","",VLOOKUP(E147,コード!$D$2:$F$211,3,0))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129</v>
      </c>
      <c r="B148" s="102" t="str">
        <f t="shared" si="1"/>
        <v/>
      </c>
      <c r="C148" s="103" t="str">
        <f>IF(E148="","",VLOOKUP(E148,コード!$D$2:$F$211,3,0))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130</v>
      </c>
      <c r="B149" s="102" t="str">
        <f t="shared" ref="B149:B212" si="2">IF(D149&lt;&gt;"",CHOOSE(D149,"指定","自由"),"")</f>
        <v/>
      </c>
      <c r="C149" s="103" t="str">
        <f>IF(E149="","",VLOOKUP(E149,コード!$D$2:$F$211,3,0))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131</v>
      </c>
      <c r="B150" s="102" t="str">
        <f t="shared" si="2"/>
        <v/>
      </c>
      <c r="C150" s="103" t="str">
        <f>IF(E150="","",VLOOKUP(E150,コード!$D$2:$F$211,3,0))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132</v>
      </c>
      <c r="B151" s="102" t="str">
        <f t="shared" si="2"/>
        <v/>
      </c>
      <c r="C151" s="103" t="str">
        <f>IF(E151="","",VLOOKUP(E151,コード!$D$2:$F$211,3,0))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133</v>
      </c>
      <c r="B152" s="102" t="str">
        <f t="shared" si="2"/>
        <v/>
      </c>
      <c r="C152" s="103" t="str">
        <f>IF(E152="","",VLOOKUP(E152,コード!$D$2:$F$211,3,0))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134</v>
      </c>
      <c r="B153" s="102" t="str">
        <f t="shared" si="2"/>
        <v/>
      </c>
      <c r="C153" s="103" t="str">
        <f>IF(E153="","",VLOOKUP(E153,コード!$D$2:$F$211,3,0))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135</v>
      </c>
      <c r="B154" s="102" t="str">
        <f t="shared" si="2"/>
        <v/>
      </c>
      <c r="C154" s="103" t="str">
        <f>IF(E154="","",VLOOKUP(E154,コード!$D$2:$F$211,3,0))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136</v>
      </c>
      <c r="B155" s="102" t="str">
        <f t="shared" si="2"/>
        <v/>
      </c>
      <c r="C155" s="103" t="str">
        <f>IF(E155="","",VLOOKUP(E155,コード!$D$2:$F$211,3,0))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137</v>
      </c>
      <c r="B156" s="102" t="str">
        <f t="shared" si="2"/>
        <v/>
      </c>
      <c r="C156" s="103" t="str">
        <f>IF(E156="","",VLOOKUP(E156,コード!$D$2:$F$211,3,0))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138</v>
      </c>
      <c r="B157" s="102" t="str">
        <f t="shared" si="2"/>
        <v/>
      </c>
      <c r="C157" s="103" t="str">
        <f>IF(E157="","",VLOOKUP(E157,コード!$D$2:$F$211,3,0))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139</v>
      </c>
      <c r="B158" s="102" t="str">
        <f t="shared" si="2"/>
        <v/>
      </c>
      <c r="C158" s="103" t="str">
        <f>IF(E158="","",VLOOKUP(E158,コード!$D$2:$F$211,3,0))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140</v>
      </c>
      <c r="B159" s="102" t="str">
        <f t="shared" si="2"/>
        <v/>
      </c>
      <c r="C159" s="103" t="str">
        <f>IF(E159="","",VLOOKUP(E159,コード!$D$2:$F$211,3,0))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141</v>
      </c>
      <c r="B160" s="102" t="str">
        <f t="shared" si="2"/>
        <v/>
      </c>
      <c r="C160" s="103" t="str">
        <f>IF(E160="","",VLOOKUP(E160,コード!$D$2:$F$211,3,0))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142</v>
      </c>
      <c r="B161" s="102" t="str">
        <f t="shared" si="2"/>
        <v/>
      </c>
      <c r="C161" s="103" t="str">
        <f>IF(E161="","",VLOOKUP(E161,コード!$D$2:$F$211,3,0))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143</v>
      </c>
      <c r="B162" s="102" t="str">
        <f t="shared" si="2"/>
        <v/>
      </c>
      <c r="C162" s="103" t="str">
        <f>IF(E162="","",VLOOKUP(E162,コード!$D$2:$F$211,3,0))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144</v>
      </c>
      <c r="B163" s="102" t="str">
        <f t="shared" si="2"/>
        <v/>
      </c>
      <c r="C163" s="103" t="str">
        <f>IF(E163="","",VLOOKUP(E163,コード!$D$2:$F$211,3,0))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145</v>
      </c>
      <c r="B164" s="102" t="str">
        <f t="shared" si="2"/>
        <v/>
      </c>
      <c r="C164" s="103" t="str">
        <f>IF(E164="","",VLOOKUP(E164,コード!$D$2:$F$211,3,0))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146</v>
      </c>
      <c r="B165" s="102" t="str">
        <f t="shared" si="2"/>
        <v/>
      </c>
      <c r="C165" s="103" t="str">
        <f>IF(E165="","",VLOOKUP(E165,コード!$D$2:$F$211,3,0))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147</v>
      </c>
      <c r="B166" s="102" t="str">
        <f t="shared" si="2"/>
        <v/>
      </c>
      <c r="C166" s="103" t="str">
        <f>IF(E166="","",VLOOKUP(E166,コード!$D$2:$F$211,3,0))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148</v>
      </c>
      <c r="B167" s="102" t="str">
        <f t="shared" si="2"/>
        <v/>
      </c>
      <c r="C167" s="103" t="str">
        <f>IF(E167="","",VLOOKUP(E167,コード!$D$2:$F$211,3,0))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149</v>
      </c>
      <c r="B168" s="102" t="str">
        <f t="shared" si="2"/>
        <v/>
      </c>
      <c r="C168" s="103" t="str">
        <f>IF(E168="","",VLOOKUP(E168,コード!$D$2:$F$211,3,0))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150</v>
      </c>
      <c r="B169" s="102" t="str">
        <f t="shared" si="2"/>
        <v/>
      </c>
      <c r="C169" s="103" t="str">
        <f>IF(E169="","",VLOOKUP(E169,コード!$D$2:$F$211,3,0))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151</v>
      </c>
      <c r="B170" s="102" t="str">
        <f t="shared" si="2"/>
        <v/>
      </c>
      <c r="C170" s="103" t="str">
        <f>IF(E170="","",VLOOKUP(E170,コード!$D$2:$F$211,3,0))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152</v>
      </c>
      <c r="B171" s="102" t="str">
        <f t="shared" si="2"/>
        <v/>
      </c>
      <c r="C171" s="103" t="str">
        <f>IF(E171="","",VLOOKUP(E171,コード!$D$2:$F$211,3,0))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153</v>
      </c>
      <c r="B172" s="102" t="str">
        <f t="shared" si="2"/>
        <v/>
      </c>
      <c r="C172" s="103" t="str">
        <f>IF(E172="","",VLOOKUP(E172,コード!$D$2:$F$211,3,0))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154</v>
      </c>
      <c r="B173" s="102" t="str">
        <f t="shared" si="2"/>
        <v/>
      </c>
      <c r="C173" s="103" t="str">
        <f>IF(E173="","",VLOOKUP(E173,コード!$D$2:$F$211,3,0))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155</v>
      </c>
      <c r="B174" s="102" t="str">
        <f t="shared" si="2"/>
        <v/>
      </c>
      <c r="C174" s="103" t="str">
        <f>IF(E174="","",VLOOKUP(E174,コード!$D$2:$F$211,3,0))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156</v>
      </c>
      <c r="B175" s="102" t="str">
        <f t="shared" si="2"/>
        <v/>
      </c>
      <c r="C175" s="103" t="str">
        <f>IF(E175="","",VLOOKUP(E175,コード!$D$2:$F$211,3,0))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157</v>
      </c>
      <c r="B176" s="102" t="str">
        <f t="shared" si="2"/>
        <v/>
      </c>
      <c r="C176" s="103" t="str">
        <f>IF(E176="","",VLOOKUP(E176,コード!$D$2:$F$211,3,0))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158</v>
      </c>
      <c r="B177" s="102" t="str">
        <f t="shared" si="2"/>
        <v/>
      </c>
      <c r="C177" s="103" t="str">
        <f>IF(E177="","",VLOOKUP(E177,コード!$D$2:$F$211,3,0))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159</v>
      </c>
      <c r="B178" s="102" t="str">
        <f t="shared" si="2"/>
        <v/>
      </c>
      <c r="C178" s="103" t="str">
        <f>IF(E178="","",VLOOKUP(E178,コード!$D$2:$F$211,3,0))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160</v>
      </c>
      <c r="B179" s="102" t="str">
        <f t="shared" si="2"/>
        <v/>
      </c>
      <c r="C179" s="103" t="str">
        <f>IF(E179="","",VLOOKUP(E179,コード!$D$2:$F$211,3,0))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161</v>
      </c>
      <c r="B180" s="102" t="str">
        <f t="shared" si="2"/>
        <v/>
      </c>
      <c r="C180" s="103" t="str">
        <f>IF(E180="","",VLOOKUP(E180,コード!$D$2:$F$211,3,0))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162</v>
      </c>
      <c r="B181" s="102" t="str">
        <f t="shared" si="2"/>
        <v/>
      </c>
      <c r="C181" s="103" t="str">
        <f>IF(E181="","",VLOOKUP(E181,コード!$D$2:$F$211,3,0))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163</v>
      </c>
      <c r="B182" s="102" t="str">
        <f t="shared" si="2"/>
        <v/>
      </c>
      <c r="C182" s="103" t="str">
        <f>IF(E182="","",VLOOKUP(E182,コード!$D$2:$F$211,3,0))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164</v>
      </c>
      <c r="B183" s="102" t="str">
        <f t="shared" si="2"/>
        <v/>
      </c>
      <c r="C183" s="103" t="str">
        <f>IF(E183="","",VLOOKUP(E183,コード!$D$2:$F$211,3,0))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165</v>
      </c>
      <c r="B184" s="102" t="str">
        <f t="shared" si="2"/>
        <v/>
      </c>
      <c r="C184" s="103" t="str">
        <f>IF(E184="","",VLOOKUP(E184,コード!$D$2:$F$211,3,0))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166</v>
      </c>
      <c r="B185" s="102" t="str">
        <f t="shared" si="2"/>
        <v/>
      </c>
      <c r="C185" s="103" t="str">
        <f>IF(E185="","",VLOOKUP(E185,コード!$D$2:$F$211,3,0))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167</v>
      </c>
      <c r="B186" s="102" t="str">
        <f t="shared" si="2"/>
        <v/>
      </c>
      <c r="C186" s="103" t="str">
        <f>IF(E186="","",VLOOKUP(E186,コード!$D$2:$F$211,3,0))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168</v>
      </c>
      <c r="B187" s="102" t="str">
        <f t="shared" si="2"/>
        <v/>
      </c>
      <c r="C187" s="103" t="str">
        <f>IF(E187="","",VLOOKUP(E187,コード!$D$2:$F$211,3,0))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169</v>
      </c>
      <c r="B188" s="102" t="str">
        <f t="shared" si="2"/>
        <v/>
      </c>
      <c r="C188" s="103" t="str">
        <f>IF(E188="","",VLOOKUP(E188,コード!$D$2:$F$211,3,0))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170</v>
      </c>
      <c r="B189" s="102" t="str">
        <f t="shared" si="2"/>
        <v/>
      </c>
      <c r="C189" s="103" t="str">
        <f>IF(E189="","",VLOOKUP(E189,コード!$D$2:$F$211,3,0))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171</v>
      </c>
      <c r="B190" s="102" t="str">
        <f t="shared" si="2"/>
        <v/>
      </c>
      <c r="C190" s="103" t="str">
        <f>IF(E190="","",VLOOKUP(E190,コード!$D$2:$F$211,3,0))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172</v>
      </c>
      <c r="B191" s="102" t="str">
        <f t="shared" si="2"/>
        <v/>
      </c>
      <c r="C191" s="103" t="str">
        <f>IF(E191="","",VLOOKUP(E191,コード!$D$2:$F$211,3,0))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173</v>
      </c>
      <c r="B192" s="102" t="str">
        <f t="shared" si="2"/>
        <v/>
      </c>
      <c r="C192" s="103" t="str">
        <f>IF(E192="","",VLOOKUP(E192,コード!$D$2:$F$211,3,0))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174</v>
      </c>
      <c r="B193" s="102" t="str">
        <f t="shared" si="2"/>
        <v/>
      </c>
      <c r="C193" s="103" t="str">
        <f>IF(E193="","",VLOOKUP(E193,コード!$D$2:$F$211,3,0))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175</v>
      </c>
      <c r="B194" s="102" t="str">
        <f t="shared" si="2"/>
        <v/>
      </c>
      <c r="C194" s="103" t="str">
        <f>IF(E194="","",VLOOKUP(E194,コード!$D$2:$F$211,3,0))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176</v>
      </c>
      <c r="B195" s="102" t="str">
        <f t="shared" si="2"/>
        <v/>
      </c>
      <c r="C195" s="103" t="str">
        <f>IF(E195="","",VLOOKUP(E195,コード!$D$2:$F$211,3,0))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177</v>
      </c>
      <c r="B196" s="102" t="str">
        <f t="shared" si="2"/>
        <v/>
      </c>
      <c r="C196" s="103" t="str">
        <f>IF(E196="","",VLOOKUP(E196,コード!$D$2:$F$211,3,0))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178</v>
      </c>
      <c r="B197" s="102" t="str">
        <f t="shared" si="2"/>
        <v/>
      </c>
      <c r="C197" s="103" t="str">
        <f>IF(E197="","",VLOOKUP(E197,コード!$D$2:$F$211,3,0))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179</v>
      </c>
      <c r="B198" s="102" t="str">
        <f t="shared" si="2"/>
        <v/>
      </c>
      <c r="C198" s="103" t="str">
        <f>IF(E198="","",VLOOKUP(E198,コード!$D$2:$F$211,3,0))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180</v>
      </c>
      <c r="B199" s="102" t="str">
        <f t="shared" si="2"/>
        <v/>
      </c>
      <c r="C199" s="103" t="str">
        <f>IF(E199="","",VLOOKUP(E199,コード!$D$2:$F$211,3,0))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181</v>
      </c>
      <c r="B200" s="102" t="str">
        <f t="shared" si="2"/>
        <v/>
      </c>
      <c r="C200" s="103" t="str">
        <f>IF(E200="","",VLOOKUP(E200,コード!$D$2:$F$211,3,0))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182</v>
      </c>
      <c r="B201" s="102" t="str">
        <f t="shared" si="2"/>
        <v/>
      </c>
      <c r="C201" s="103" t="str">
        <f>IF(E201="","",VLOOKUP(E201,コード!$D$2:$F$211,3,0))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183</v>
      </c>
      <c r="B202" s="102" t="str">
        <f t="shared" si="2"/>
        <v/>
      </c>
      <c r="C202" s="103" t="str">
        <f>IF(E202="","",VLOOKUP(E202,コード!$D$2:$F$211,3,0))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184</v>
      </c>
      <c r="B203" s="102" t="str">
        <f t="shared" si="2"/>
        <v/>
      </c>
      <c r="C203" s="103" t="str">
        <f>IF(E203="","",VLOOKUP(E203,コード!$D$2:$F$211,3,0))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185</v>
      </c>
      <c r="B204" s="102" t="str">
        <f t="shared" si="2"/>
        <v/>
      </c>
      <c r="C204" s="103" t="str">
        <f>IF(E204="","",VLOOKUP(E204,コード!$D$2:$F$211,3,0))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186</v>
      </c>
      <c r="B205" s="102" t="str">
        <f t="shared" si="2"/>
        <v/>
      </c>
      <c r="C205" s="103" t="str">
        <f>IF(E205="","",VLOOKUP(E205,コード!$D$2:$F$211,3,0))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187</v>
      </c>
      <c r="B206" s="102" t="str">
        <f t="shared" si="2"/>
        <v/>
      </c>
      <c r="C206" s="103" t="str">
        <f>IF(E206="","",VLOOKUP(E206,コード!$D$2:$F$211,3,0))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188</v>
      </c>
      <c r="B207" s="102" t="str">
        <f t="shared" si="2"/>
        <v/>
      </c>
      <c r="C207" s="103" t="str">
        <f>IF(E207="","",VLOOKUP(E207,コード!$D$2:$F$211,3,0))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189</v>
      </c>
      <c r="B208" s="102" t="str">
        <f t="shared" si="2"/>
        <v/>
      </c>
      <c r="C208" s="103" t="str">
        <f>IF(E208="","",VLOOKUP(E208,コード!$D$2:$F$211,3,0))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190</v>
      </c>
      <c r="B209" s="102" t="str">
        <f t="shared" si="2"/>
        <v/>
      </c>
      <c r="C209" s="103" t="str">
        <f>IF(E209="","",VLOOKUP(E209,コード!$D$2:$F$211,3,0))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191</v>
      </c>
      <c r="B210" s="102" t="str">
        <f t="shared" si="2"/>
        <v/>
      </c>
      <c r="C210" s="103" t="str">
        <f>IF(E210="","",VLOOKUP(E210,コード!$D$2:$F$211,3,0))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192</v>
      </c>
      <c r="B211" s="102" t="str">
        <f t="shared" si="2"/>
        <v/>
      </c>
      <c r="C211" s="103" t="str">
        <f>IF(E211="","",VLOOKUP(E211,コード!$D$2:$F$211,3,0))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193</v>
      </c>
      <c r="B212" s="102" t="str">
        <f t="shared" si="2"/>
        <v/>
      </c>
      <c r="C212" s="103" t="str">
        <f>IF(E212="","",VLOOKUP(E212,コード!$D$2:$F$211,3,0))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194</v>
      </c>
      <c r="B213" s="102" t="str">
        <f t="shared" ref="B213:B259" si="3">IF(D213&lt;&gt;"",CHOOSE(D213,"指定","自由"),"")</f>
        <v/>
      </c>
      <c r="C213" s="103" t="str">
        <f>IF(E213="","",VLOOKUP(E213,コード!$D$2:$F$211,3,0))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195</v>
      </c>
      <c r="B214" s="102" t="str">
        <f t="shared" si="3"/>
        <v/>
      </c>
      <c r="C214" s="103" t="str">
        <f>IF(E214="","",VLOOKUP(E214,コード!$D$2:$F$211,3,0))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196</v>
      </c>
      <c r="B215" s="102" t="str">
        <f t="shared" si="3"/>
        <v/>
      </c>
      <c r="C215" s="103" t="str">
        <f>IF(E215="","",VLOOKUP(E215,コード!$D$2:$F$211,3,0))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197</v>
      </c>
      <c r="B216" s="102" t="str">
        <f t="shared" si="3"/>
        <v/>
      </c>
      <c r="C216" s="103" t="str">
        <f>IF(E216="","",VLOOKUP(E216,コード!$D$2:$F$211,3,0))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198</v>
      </c>
      <c r="B217" s="102" t="str">
        <f t="shared" si="3"/>
        <v/>
      </c>
      <c r="C217" s="103" t="str">
        <f>IF(E217="","",VLOOKUP(E217,コード!$D$2:$F$211,3,0))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199</v>
      </c>
      <c r="B218" s="102" t="str">
        <f t="shared" si="3"/>
        <v/>
      </c>
      <c r="C218" s="103" t="str">
        <f>IF(E218="","",VLOOKUP(E218,コード!$D$2:$F$211,3,0))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200</v>
      </c>
      <c r="B219" s="102" t="str">
        <f t="shared" si="3"/>
        <v/>
      </c>
      <c r="C219" s="103" t="str">
        <f>IF(E219="","",VLOOKUP(E219,コード!$D$2:$F$211,3,0))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201</v>
      </c>
      <c r="B220" s="102" t="str">
        <f t="shared" si="3"/>
        <v/>
      </c>
      <c r="C220" s="103" t="str">
        <f>IF(E220="","",VLOOKUP(E220,コード!$D$2:$F$211,3,0))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202</v>
      </c>
      <c r="B221" s="102" t="str">
        <f t="shared" si="3"/>
        <v/>
      </c>
      <c r="C221" s="103" t="str">
        <f>IF(E221="","",VLOOKUP(E221,コード!$D$2:$F$211,3,0))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203</v>
      </c>
      <c r="B222" s="102" t="str">
        <f t="shared" si="3"/>
        <v/>
      </c>
      <c r="C222" s="103" t="str">
        <f>IF(E222="","",VLOOKUP(E222,コード!$D$2:$F$211,3,0))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204</v>
      </c>
      <c r="B223" s="102" t="str">
        <f t="shared" si="3"/>
        <v/>
      </c>
      <c r="C223" s="103" t="str">
        <f>IF(E223="","",VLOOKUP(E223,コード!$D$2:$F$211,3,0))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205</v>
      </c>
      <c r="B224" s="102" t="str">
        <f t="shared" si="3"/>
        <v/>
      </c>
      <c r="C224" s="103" t="str">
        <f>IF(E224="","",VLOOKUP(E224,コード!$D$2:$F$211,3,0))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206</v>
      </c>
      <c r="B225" s="102" t="str">
        <f t="shared" si="3"/>
        <v/>
      </c>
      <c r="C225" s="103" t="str">
        <f>IF(E225="","",VLOOKUP(E225,コード!$D$2:$F$211,3,0))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207</v>
      </c>
      <c r="B226" s="102" t="str">
        <f t="shared" si="3"/>
        <v/>
      </c>
      <c r="C226" s="103" t="str">
        <f>IF(E226="","",VLOOKUP(E226,コード!$D$2:$F$211,3,0))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208</v>
      </c>
      <c r="B227" s="102" t="str">
        <f t="shared" si="3"/>
        <v/>
      </c>
      <c r="C227" s="103" t="str">
        <f>IF(E227="","",VLOOKUP(E227,コード!$D$2:$F$211,3,0))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209</v>
      </c>
      <c r="B228" s="102" t="str">
        <f t="shared" si="3"/>
        <v/>
      </c>
      <c r="C228" s="103" t="str">
        <f>IF(E228="","",VLOOKUP(E228,コード!$D$2:$F$211,3,0))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210</v>
      </c>
      <c r="B229" s="102" t="str">
        <f t="shared" si="3"/>
        <v/>
      </c>
      <c r="C229" s="103" t="str">
        <f>IF(E229="","",VLOOKUP(E229,コード!$D$2:$F$211,3,0))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211</v>
      </c>
      <c r="B230" s="102" t="str">
        <f t="shared" si="3"/>
        <v/>
      </c>
      <c r="C230" s="103" t="str">
        <f>IF(E230="","",VLOOKUP(E230,コード!$D$2:$F$211,3,0))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212</v>
      </c>
      <c r="B231" s="102" t="str">
        <f t="shared" si="3"/>
        <v/>
      </c>
      <c r="C231" s="103" t="str">
        <f>IF(E231="","",VLOOKUP(E231,コード!$D$2:$F$211,3,0))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213</v>
      </c>
      <c r="B232" s="102" t="str">
        <f t="shared" si="3"/>
        <v/>
      </c>
      <c r="C232" s="103" t="str">
        <f>IF(E232="","",VLOOKUP(E232,コード!$D$2:$F$211,3,0))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214</v>
      </c>
      <c r="B233" s="102" t="str">
        <f t="shared" si="3"/>
        <v/>
      </c>
      <c r="C233" s="103" t="str">
        <f>IF(E233="","",VLOOKUP(E233,コード!$D$2:$F$211,3,0))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215</v>
      </c>
      <c r="B234" s="102" t="str">
        <f t="shared" si="3"/>
        <v/>
      </c>
      <c r="C234" s="103" t="str">
        <f>IF(E234="","",VLOOKUP(E234,コード!$D$2:$F$211,3,0))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216</v>
      </c>
      <c r="B235" s="102" t="str">
        <f t="shared" si="3"/>
        <v/>
      </c>
      <c r="C235" s="103" t="str">
        <f>IF(E235="","",VLOOKUP(E235,コード!$D$2:$F$211,3,0))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217</v>
      </c>
      <c r="B236" s="102" t="str">
        <f t="shared" si="3"/>
        <v/>
      </c>
      <c r="C236" s="103" t="str">
        <f>IF(E236="","",VLOOKUP(E236,コード!$D$2:$F$211,3,0))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218</v>
      </c>
      <c r="B237" s="102" t="str">
        <f t="shared" si="3"/>
        <v/>
      </c>
      <c r="C237" s="103" t="str">
        <f>IF(E237="","",VLOOKUP(E237,コード!$D$2:$F$211,3,0))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219</v>
      </c>
      <c r="B238" s="102" t="str">
        <f t="shared" si="3"/>
        <v/>
      </c>
      <c r="C238" s="103" t="str">
        <f>IF(E238="","",VLOOKUP(E238,コード!$D$2:$F$211,3,0))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220</v>
      </c>
      <c r="B239" s="102" t="str">
        <f t="shared" si="3"/>
        <v/>
      </c>
      <c r="C239" s="103" t="str">
        <f>IF(E239="","",VLOOKUP(E239,コード!$D$2:$F$211,3,0))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221</v>
      </c>
      <c r="B240" s="102" t="str">
        <f t="shared" si="3"/>
        <v/>
      </c>
      <c r="C240" s="103" t="str">
        <f>IF(E240="","",VLOOKUP(E240,コード!$D$2:$F$211,3,0))</f>
        <v/>
      </c>
      <c r="D240" s="1"/>
      <c r="E240" s="1"/>
      <c r="F240" s="1"/>
      <c r="G240" s="1"/>
      <c r="H240" s="1"/>
      <c r="I240" s="5"/>
      <c r="J240" s="1"/>
      <c r="K240" s="1"/>
    </row>
    <row r="241" spans="1:11">
      <c r="A241" s="1">
        <v>222</v>
      </c>
      <c r="B241" s="102" t="str">
        <f t="shared" si="3"/>
        <v/>
      </c>
      <c r="C241" s="103" t="str">
        <f>IF(E241="","",VLOOKUP(E241,コード!$D$2:$F$211,3,0))</f>
        <v/>
      </c>
      <c r="D241" s="1"/>
      <c r="E241" s="1"/>
      <c r="F241" s="1"/>
      <c r="G241" s="1"/>
      <c r="H241" s="1"/>
      <c r="I241" s="5"/>
      <c r="J241" s="1"/>
      <c r="K241" s="1"/>
    </row>
    <row r="242" spans="1:11">
      <c r="A242" s="1">
        <v>223</v>
      </c>
      <c r="B242" s="102" t="str">
        <f t="shared" si="3"/>
        <v/>
      </c>
      <c r="C242" s="103" t="str">
        <f>IF(E242="","",VLOOKUP(E242,コード!$D$2:$F$211,3,0))</f>
        <v/>
      </c>
      <c r="D242" s="1"/>
      <c r="E242" s="1"/>
      <c r="F242" s="1"/>
      <c r="G242" s="1"/>
      <c r="H242" s="1"/>
      <c r="I242" s="5"/>
      <c r="J242" s="1"/>
      <c r="K242" s="1"/>
    </row>
    <row r="243" spans="1:11">
      <c r="A243" s="1">
        <v>224</v>
      </c>
      <c r="B243" s="102" t="str">
        <f t="shared" si="3"/>
        <v/>
      </c>
      <c r="C243" s="103" t="str">
        <f>IF(E243="","",VLOOKUP(E243,コード!$D$2:$F$211,3,0))</f>
        <v/>
      </c>
      <c r="D243" s="1"/>
      <c r="E243" s="1"/>
      <c r="F243" s="1"/>
      <c r="G243" s="1"/>
      <c r="H243" s="1"/>
      <c r="I243" s="5"/>
      <c r="J243" s="1"/>
      <c r="K243" s="1"/>
    </row>
    <row r="244" spans="1:11">
      <c r="A244" s="1">
        <v>225</v>
      </c>
      <c r="B244" s="102" t="str">
        <f t="shared" si="3"/>
        <v/>
      </c>
      <c r="C244" s="103" t="str">
        <f>IF(E244="","",VLOOKUP(E244,コード!$D$2:$F$211,3,0))</f>
        <v/>
      </c>
      <c r="D244" s="1"/>
      <c r="E244" s="1"/>
      <c r="F244" s="1"/>
      <c r="G244" s="1"/>
      <c r="H244" s="1"/>
      <c r="I244" s="5"/>
      <c r="J244" s="1"/>
      <c r="K244" s="1"/>
    </row>
    <row r="245" spans="1:11">
      <c r="A245" s="1">
        <v>226</v>
      </c>
      <c r="B245" s="102" t="str">
        <f t="shared" si="3"/>
        <v/>
      </c>
      <c r="C245" s="103" t="str">
        <f>IF(E245="","",VLOOKUP(E245,コード!$D$2:$F$211,3,0))</f>
        <v/>
      </c>
      <c r="D245" s="1"/>
      <c r="E245" s="1"/>
      <c r="F245" s="1"/>
      <c r="G245" s="1"/>
      <c r="H245" s="1"/>
      <c r="I245" s="5"/>
      <c r="J245" s="1"/>
      <c r="K245" s="1"/>
    </row>
    <row r="246" spans="1:11">
      <c r="A246" s="1">
        <v>227</v>
      </c>
      <c r="B246" s="102" t="str">
        <f t="shared" si="3"/>
        <v/>
      </c>
      <c r="C246" s="103" t="str">
        <f>IF(E246="","",VLOOKUP(E246,コード!$D$2:$F$211,3,0))</f>
        <v/>
      </c>
      <c r="D246" s="1"/>
      <c r="E246" s="1"/>
      <c r="F246" s="1"/>
      <c r="G246" s="1"/>
      <c r="H246" s="1"/>
      <c r="I246" s="5"/>
      <c r="J246" s="1"/>
      <c r="K246" s="1"/>
    </row>
    <row r="247" spans="1:11">
      <c r="A247" s="1">
        <v>228</v>
      </c>
      <c r="B247" s="102" t="str">
        <f t="shared" si="3"/>
        <v/>
      </c>
      <c r="C247" s="103" t="str">
        <f>IF(E247="","",VLOOKUP(E247,コード!$D$2:$F$211,3,0))</f>
        <v/>
      </c>
      <c r="D247" s="1"/>
      <c r="E247" s="1"/>
      <c r="F247" s="1"/>
      <c r="G247" s="1"/>
      <c r="H247" s="1"/>
      <c r="I247" s="5"/>
      <c r="J247" s="1"/>
      <c r="K247" s="1"/>
    </row>
    <row r="248" spans="1:11">
      <c r="A248" s="1">
        <v>229</v>
      </c>
      <c r="B248" s="102" t="str">
        <f t="shared" si="3"/>
        <v/>
      </c>
      <c r="C248" s="103" t="str">
        <f>IF(E248="","",VLOOKUP(E248,コード!$D$2:$F$211,3,0))</f>
        <v/>
      </c>
      <c r="D248" s="1"/>
      <c r="E248" s="1"/>
      <c r="F248" s="1"/>
      <c r="G248" s="1"/>
      <c r="H248" s="1"/>
      <c r="I248" s="5"/>
      <c r="J248" s="1"/>
      <c r="K248" s="1"/>
    </row>
    <row r="249" spans="1:11">
      <c r="A249" s="1">
        <v>230</v>
      </c>
      <c r="B249" s="102" t="str">
        <f t="shared" si="3"/>
        <v/>
      </c>
      <c r="C249" s="103" t="str">
        <f>IF(E249="","",VLOOKUP(E249,コード!$D$2:$F$211,3,0))</f>
        <v/>
      </c>
      <c r="D249" s="1"/>
      <c r="E249" s="1"/>
      <c r="F249" s="1"/>
      <c r="G249" s="1"/>
      <c r="H249" s="1"/>
      <c r="I249" s="5"/>
      <c r="J249" s="1"/>
      <c r="K249" s="1"/>
    </row>
    <row r="250" spans="1:11">
      <c r="A250" s="1">
        <v>231</v>
      </c>
      <c r="B250" s="102" t="str">
        <f t="shared" si="3"/>
        <v/>
      </c>
      <c r="C250" s="103" t="str">
        <f>IF(E250="","",VLOOKUP(E250,コード!$D$2:$F$211,3,0))</f>
        <v/>
      </c>
      <c r="D250" s="1"/>
      <c r="E250" s="1"/>
      <c r="F250" s="1"/>
      <c r="G250" s="1"/>
      <c r="H250" s="1"/>
      <c r="I250" s="5"/>
      <c r="J250" s="1"/>
      <c r="K250" s="1"/>
    </row>
    <row r="251" spans="1:11">
      <c r="A251" s="1">
        <v>232</v>
      </c>
      <c r="B251" s="102" t="str">
        <f t="shared" si="3"/>
        <v/>
      </c>
      <c r="C251" s="103" t="str">
        <f>IF(E251="","",VLOOKUP(E251,コード!$D$2:$F$211,3,0))</f>
        <v/>
      </c>
      <c r="D251" s="1"/>
      <c r="E251" s="1"/>
      <c r="F251" s="1"/>
      <c r="G251" s="1"/>
      <c r="H251" s="1"/>
      <c r="I251" s="5"/>
      <c r="J251" s="1"/>
      <c r="K251" s="1"/>
    </row>
    <row r="252" spans="1:11">
      <c r="A252" s="1">
        <v>233</v>
      </c>
      <c r="B252" s="102" t="str">
        <f t="shared" si="3"/>
        <v/>
      </c>
      <c r="C252" s="103" t="str">
        <f>IF(E252="","",VLOOKUP(E252,コード!$D$2:$F$211,3,0))</f>
        <v/>
      </c>
      <c r="D252" s="1"/>
      <c r="E252" s="1"/>
      <c r="F252" s="1"/>
      <c r="G252" s="1"/>
      <c r="H252" s="1"/>
      <c r="I252" s="5"/>
      <c r="J252" s="1"/>
      <c r="K252" s="1"/>
    </row>
    <row r="253" spans="1:11">
      <c r="A253" s="1">
        <v>234</v>
      </c>
      <c r="B253" s="102" t="str">
        <f t="shared" si="3"/>
        <v/>
      </c>
      <c r="C253" s="103" t="str">
        <f>IF(E253="","",VLOOKUP(E253,コード!$D$2:$F$211,3,0))</f>
        <v/>
      </c>
      <c r="D253" s="1"/>
      <c r="E253" s="1"/>
      <c r="F253" s="1"/>
      <c r="G253" s="1"/>
      <c r="H253" s="1"/>
      <c r="I253" s="5"/>
      <c r="J253" s="1"/>
      <c r="K253" s="1"/>
    </row>
    <row r="254" spans="1:11">
      <c r="A254" s="1">
        <v>235</v>
      </c>
      <c r="B254" s="102" t="str">
        <f t="shared" si="3"/>
        <v/>
      </c>
      <c r="C254" s="103" t="str">
        <f>IF(E254="","",VLOOKUP(E254,コード!$D$2:$F$211,3,0))</f>
        <v/>
      </c>
      <c r="D254" s="1"/>
      <c r="E254" s="1"/>
      <c r="F254" s="1"/>
      <c r="G254" s="1"/>
      <c r="H254" s="1"/>
      <c r="I254" s="5"/>
      <c r="J254" s="1"/>
      <c r="K254" s="1"/>
    </row>
    <row r="255" spans="1:11">
      <c r="A255" s="1">
        <v>236</v>
      </c>
      <c r="B255" s="102" t="str">
        <f t="shared" si="3"/>
        <v/>
      </c>
      <c r="C255" s="103" t="str">
        <f>IF(E255="","",VLOOKUP(E255,コード!$D$2:$F$211,3,0))</f>
        <v/>
      </c>
      <c r="D255" s="1"/>
      <c r="E255" s="1"/>
      <c r="F255" s="1"/>
      <c r="G255" s="1"/>
      <c r="H255" s="1"/>
      <c r="I255" s="5"/>
      <c r="J255" s="1"/>
      <c r="K255" s="1"/>
    </row>
    <row r="256" spans="1:11">
      <c r="A256" s="1">
        <v>237</v>
      </c>
      <c r="B256" s="102" t="str">
        <f t="shared" si="3"/>
        <v/>
      </c>
      <c r="C256" s="103" t="str">
        <f>IF(E256="","",VLOOKUP(E256,コード!$D$2:$F$211,3,0))</f>
        <v/>
      </c>
      <c r="D256" s="1"/>
      <c r="E256" s="1"/>
      <c r="F256" s="1"/>
      <c r="G256" s="1"/>
      <c r="H256" s="1"/>
      <c r="I256" s="5"/>
      <c r="J256" s="1"/>
      <c r="K256" s="1"/>
    </row>
    <row r="257" spans="1:12">
      <c r="A257" s="1">
        <v>238</v>
      </c>
      <c r="B257" s="102" t="str">
        <f t="shared" si="3"/>
        <v/>
      </c>
      <c r="C257" s="103" t="str">
        <f>IF(E257="","",VLOOKUP(E257,コード!$D$2:$F$211,3,0))</f>
        <v/>
      </c>
      <c r="D257" s="1"/>
      <c r="E257" s="1"/>
      <c r="F257" s="1"/>
      <c r="G257" s="1"/>
      <c r="H257" s="1"/>
      <c r="I257" s="5"/>
      <c r="J257" s="1"/>
      <c r="K257" s="1"/>
    </row>
    <row r="258" spans="1:12">
      <c r="A258" s="1">
        <v>239</v>
      </c>
      <c r="B258" s="102" t="str">
        <f t="shared" si="3"/>
        <v/>
      </c>
      <c r="C258" s="103" t="str">
        <f>IF(E258="","",VLOOKUP(E258,コード!$D$2:$F$211,3,0))</f>
        <v/>
      </c>
      <c r="D258" s="1"/>
      <c r="E258" s="1"/>
      <c r="F258" s="1"/>
      <c r="G258" s="1"/>
      <c r="H258" s="1"/>
      <c r="I258" s="5"/>
      <c r="J258" s="1"/>
      <c r="K258" s="1"/>
    </row>
    <row r="259" spans="1:12">
      <c r="A259" s="1">
        <v>240</v>
      </c>
      <c r="B259" s="102" t="str">
        <f t="shared" si="3"/>
        <v/>
      </c>
      <c r="C259" s="103" t="str">
        <f>IF(E259="","",VLOOKUP(E259,コード!$D$2:$F$211,3,0))</f>
        <v/>
      </c>
      <c r="D259" s="1"/>
      <c r="E259" s="1"/>
      <c r="F259" s="1"/>
      <c r="G259" s="1"/>
      <c r="H259" s="1"/>
      <c r="I259" s="5"/>
      <c r="J259" s="1"/>
      <c r="K259" s="1"/>
      <c r="L259" t="s">
        <v>165</v>
      </c>
    </row>
  </sheetData>
  <autoFilter ref="A19:K259" xr:uid="{00000000-0009-0000-0000-000001000000}"/>
  <mergeCells count="4">
    <mergeCell ref="B11:K12"/>
    <mergeCell ref="B13:K13"/>
    <mergeCell ref="B10:K10"/>
    <mergeCell ref="F3:H3"/>
  </mergeCells>
  <phoneticPr fontId="1"/>
  <conditionalFormatting sqref="E3">
    <cfRule type="expression" dxfId="4" priority="9">
      <formula>E3=""</formula>
    </cfRule>
  </conditionalFormatting>
  <conditionalFormatting sqref="H5:J5">
    <cfRule type="expression" dxfId="3" priority="1">
      <formula>H5=""</formula>
    </cfRule>
  </conditionalFormatting>
  <conditionalFormatting sqref="H7:J7">
    <cfRule type="expression" dxfId="2" priority="4">
      <formula>H7=""</formula>
    </cfRule>
  </conditionalFormatting>
  <conditionalFormatting sqref="J3">
    <cfRule type="expression" dxfId="1" priority="29">
      <formula>J3=""</formula>
    </cfRule>
  </conditionalFormatting>
  <dataValidations count="3">
    <dataValidation imeMode="halfAlpha" allowBlank="1" showInputMessage="1" showErrorMessage="1" sqref="J5:J8 H5:H8" xr:uid="{00000000-0002-0000-0100-000000000000}"/>
    <dataValidation type="whole" imeMode="halfAlpha" allowBlank="1" showInputMessage="1" showErrorMessage="1" sqref="F20:F259" xr:uid="{00000000-0002-0000-0100-000001000000}">
      <formula1>1</formula1>
      <formula2>3</formula2>
    </dataValidation>
    <dataValidation type="whole" imeMode="halfAlpha" allowBlank="1" showInputMessage="1" showErrorMessage="1" sqref="D20:D259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61" bestFit="1" customWidth="1"/>
    <col min="2" max="2" width="11.625" style="61" bestFit="1" customWidth="1"/>
    <col min="3" max="3" width="24.875" style="61" bestFit="1" customWidth="1"/>
    <col min="4" max="4" width="5.5" style="20" customWidth="1"/>
    <col min="5" max="5" width="23.75" style="20" bestFit="1" customWidth="1"/>
    <col min="6" max="6" width="41.375" style="20" bestFit="1" customWidth="1"/>
    <col min="7" max="7" width="21.375" style="20" bestFit="1" customWidth="1"/>
    <col min="8" max="8" width="9" style="20" customWidth="1"/>
    <col min="9" max="9" width="9" style="20"/>
    <col min="10" max="10" width="9" style="20" customWidth="1"/>
    <col min="11" max="13" width="9" style="20"/>
    <col min="14" max="14" width="9" style="20" customWidth="1"/>
    <col min="15" max="17" width="9" style="20"/>
    <col min="18" max="18" width="9" style="20" customWidth="1"/>
    <col min="19" max="16384" width="9" style="20"/>
  </cols>
  <sheetData>
    <row r="1" spans="1:7" ht="27">
      <c r="A1" s="15" t="s">
        <v>10</v>
      </c>
      <c r="B1" s="16" t="s">
        <v>11</v>
      </c>
      <c r="C1" s="16" t="s">
        <v>12</v>
      </c>
      <c r="D1" s="16" t="s">
        <v>13</v>
      </c>
      <c r="E1" s="17" t="s">
        <v>14</v>
      </c>
      <c r="F1" s="18" t="s">
        <v>15</v>
      </c>
      <c r="G1" s="19" t="s">
        <v>16</v>
      </c>
    </row>
    <row r="2" spans="1:7" ht="13.5">
      <c r="A2" s="84">
        <v>10</v>
      </c>
      <c r="B2" s="21" t="s">
        <v>17</v>
      </c>
      <c r="C2" s="21" t="s">
        <v>18</v>
      </c>
      <c r="D2" s="21">
        <v>1001</v>
      </c>
      <c r="E2" s="22" t="s">
        <v>166</v>
      </c>
      <c r="F2" s="23" t="s">
        <v>167</v>
      </c>
      <c r="G2" s="24"/>
    </row>
    <row r="3" spans="1:7" ht="13.5">
      <c r="A3" s="85">
        <v>10</v>
      </c>
      <c r="B3" s="25" t="s">
        <v>17</v>
      </c>
      <c r="C3" s="25" t="s">
        <v>18</v>
      </c>
      <c r="D3" s="25">
        <v>1002</v>
      </c>
      <c r="E3" s="26" t="s">
        <v>168</v>
      </c>
      <c r="F3" s="27" t="s">
        <v>169</v>
      </c>
      <c r="G3" s="28"/>
    </row>
    <row r="4" spans="1:7" ht="13.5">
      <c r="A4" s="85">
        <v>10</v>
      </c>
      <c r="B4" s="25" t="s">
        <v>17</v>
      </c>
      <c r="C4" s="25" t="s">
        <v>18</v>
      </c>
      <c r="D4" s="25">
        <v>1003</v>
      </c>
      <c r="E4" s="26" t="s">
        <v>170</v>
      </c>
      <c r="F4" s="27" t="s">
        <v>171</v>
      </c>
      <c r="G4" s="28"/>
    </row>
    <row r="5" spans="1:7" ht="13.5">
      <c r="A5" s="85">
        <v>10</v>
      </c>
      <c r="B5" s="25" t="s">
        <v>17</v>
      </c>
      <c r="C5" s="25" t="s">
        <v>18</v>
      </c>
      <c r="D5" s="25">
        <v>1004</v>
      </c>
      <c r="E5" s="26" t="s">
        <v>172</v>
      </c>
      <c r="F5" s="27" t="s">
        <v>173</v>
      </c>
      <c r="G5" s="28"/>
    </row>
    <row r="6" spans="1:7" ht="13.5">
      <c r="A6" s="85">
        <v>10</v>
      </c>
      <c r="B6" s="25" t="s">
        <v>17</v>
      </c>
      <c r="C6" s="25" t="s">
        <v>18</v>
      </c>
      <c r="D6" s="25">
        <v>1005</v>
      </c>
      <c r="E6" s="26" t="s">
        <v>22</v>
      </c>
      <c r="F6" s="27" t="s">
        <v>174</v>
      </c>
      <c r="G6" s="28"/>
    </row>
    <row r="7" spans="1:7" ht="13.5">
      <c r="A7" s="85">
        <v>10</v>
      </c>
      <c r="B7" s="25" t="s">
        <v>17</v>
      </c>
      <c r="C7" s="25" t="s">
        <v>18</v>
      </c>
      <c r="D7" s="25">
        <v>1006</v>
      </c>
      <c r="E7" s="26" t="s">
        <v>175</v>
      </c>
      <c r="F7" s="27" t="s">
        <v>176</v>
      </c>
      <c r="G7" s="28"/>
    </row>
    <row r="8" spans="1:7" ht="13.5">
      <c r="A8" s="85">
        <v>10</v>
      </c>
      <c r="B8" s="25" t="s">
        <v>17</v>
      </c>
      <c r="C8" s="25" t="s">
        <v>18</v>
      </c>
      <c r="D8" s="25">
        <v>1007</v>
      </c>
      <c r="E8" s="26" t="s">
        <v>177</v>
      </c>
      <c r="F8" s="27" t="s">
        <v>178</v>
      </c>
      <c r="G8" s="28"/>
    </row>
    <row r="9" spans="1:7" ht="13.5">
      <c r="A9" s="85">
        <v>10</v>
      </c>
      <c r="B9" s="25" t="s">
        <v>17</v>
      </c>
      <c r="C9" s="25" t="s">
        <v>18</v>
      </c>
      <c r="D9" s="25">
        <v>1008</v>
      </c>
      <c r="E9" s="26" t="s">
        <v>179</v>
      </c>
      <c r="F9" s="27" t="s">
        <v>180</v>
      </c>
      <c r="G9" s="28"/>
    </row>
    <row r="10" spans="1:7" ht="13.5">
      <c r="A10" s="85">
        <v>10</v>
      </c>
      <c r="B10" s="25" t="s">
        <v>17</v>
      </c>
      <c r="C10" s="25" t="s">
        <v>18</v>
      </c>
      <c r="D10" s="109">
        <v>1009</v>
      </c>
      <c r="E10" s="110" t="s">
        <v>181</v>
      </c>
      <c r="F10" s="27" t="s">
        <v>182</v>
      </c>
      <c r="G10" s="106" t="s">
        <v>617</v>
      </c>
    </row>
    <row r="11" spans="1:7" ht="13.5">
      <c r="A11" s="85">
        <v>10</v>
      </c>
      <c r="B11" s="25" t="s">
        <v>17</v>
      </c>
      <c r="C11" s="25" t="s">
        <v>18</v>
      </c>
      <c r="D11" s="25">
        <v>1010</v>
      </c>
      <c r="E11" s="26" t="s">
        <v>183</v>
      </c>
      <c r="F11" s="27" t="s">
        <v>184</v>
      </c>
      <c r="G11" s="28"/>
    </row>
    <row r="12" spans="1:7" ht="13.5">
      <c r="A12" s="85">
        <v>10</v>
      </c>
      <c r="B12" s="25" t="s">
        <v>17</v>
      </c>
      <c r="C12" s="25" t="s">
        <v>18</v>
      </c>
      <c r="D12" s="25">
        <v>1011</v>
      </c>
      <c r="E12" s="26" t="s">
        <v>185</v>
      </c>
      <c r="F12" s="27" t="s">
        <v>186</v>
      </c>
      <c r="G12" s="28"/>
    </row>
    <row r="13" spans="1:7" ht="13.5">
      <c r="A13" s="85">
        <v>10</v>
      </c>
      <c r="B13" s="25" t="s">
        <v>17</v>
      </c>
      <c r="C13" s="25" t="s">
        <v>18</v>
      </c>
      <c r="D13" s="25">
        <v>1012</v>
      </c>
      <c r="E13" s="26" t="s">
        <v>187</v>
      </c>
      <c r="F13" s="27" t="s">
        <v>188</v>
      </c>
      <c r="G13" s="28"/>
    </row>
    <row r="14" spans="1:7" ht="13.5">
      <c r="A14" s="85">
        <v>10</v>
      </c>
      <c r="B14" s="25" t="s">
        <v>17</v>
      </c>
      <c r="C14" s="25" t="s">
        <v>18</v>
      </c>
      <c r="D14" s="25">
        <v>1013</v>
      </c>
      <c r="E14" s="26" t="s">
        <v>189</v>
      </c>
      <c r="F14" s="27" t="s">
        <v>190</v>
      </c>
      <c r="G14" s="28"/>
    </row>
    <row r="15" spans="1:7" ht="13.5">
      <c r="A15" s="85">
        <v>10</v>
      </c>
      <c r="B15" s="25" t="s">
        <v>17</v>
      </c>
      <c r="C15" s="25" t="s">
        <v>18</v>
      </c>
      <c r="D15" s="25">
        <v>1014</v>
      </c>
      <c r="E15" s="26" t="s">
        <v>191</v>
      </c>
      <c r="F15" s="27" t="s">
        <v>192</v>
      </c>
      <c r="G15" s="28"/>
    </row>
    <row r="16" spans="1:7" ht="13.5">
      <c r="A16" s="85">
        <v>10</v>
      </c>
      <c r="B16" s="25" t="s">
        <v>17</v>
      </c>
      <c r="C16" s="25" t="s">
        <v>18</v>
      </c>
      <c r="D16" s="25">
        <v>1015</v>
      </c>
      <c r="E16" s="26" t="s">
        <v>193</v>
      </c>
      <c r="F16" s="27" t="s">
        <v>194</v>
      </c>
      <c r="G16" s="28"/>
    </row>
    <row r="17" spans="1:7" ht="13.5">
      <c r="A17" s="85">
        <v>10</v>
      </c>
      <c r="B17" s="25" t="s">
        <v>17</v>
      </c>
      <c r="C17" s="25" t="s">
        <v>18</v>
      </c>
      <c r="D17" s="25">
        <v>1016</v>
      </c>
      <c r="E17" s="26" t="s">
        <v>195</v>
      </c>
      <c r="F17" s="27" t="s">
        <v>196</v>
      </c>
      <c r="G17" s="28"/>
    </row>
    <row r="18" spans="1:7" ht="13.5">
      <c r="A18" s="85">
        <v>10</v>
      </c>
      <c r="B18" s="25" t="s">
        <v>17</v>
      </c>
      <c r="C18" s="25" t="s">
        <v>18</v>
      </c>
      <c r="D18" s="25">
        <v>1017</v>
      </c>
      <c r="E18" s="26" t="s">
        <v>197</v>
      </c>
      <c r="F18" s="27" t="s">
        <v>198</v>
      </c>
      <c r="G18" s="28"/>
    </row>
    <row r="19" spans="1:7" ht="13.5">
      <c r="A19" s="85">
        <v>10</v>
      </c>
      <c r="B19" s="25" t="s">
        <v>17</v>
      </c>
      <c r="C19" s="25" t="s">
        <v>18</v>
      </c>
      <c r="D19" s="25">
        <v>1018</v>
      </c>
      <c r="E19" s="26" t="s">
        <v>199</v>
      </c>
      <c r="F19" s="27" t="s">
        <v>200</v>
      </c>
      <c r="G19" s="28"/>
    </row>
    <row r="20" spans="1:7" ht="13.5">
      <c r="A20" s="85">
        <v>10</v>
      </c>
      <c r="B20" s="25" t="s">
        <v>17</v>
      </c>
      <c r="C20" s="25" t="s">
        <v>18</v>
      </c>
      <c r="D20" s="25">
        <v>1019</v>
      </c>
      <c r="E20" s="26" t="s">
        <v>201</v>
      </c>
      <c r="F20" s="27" t="s">
        <v>202</v>
      </c>
      <c r="G20" s="28"/>
    </row>
    <row r="21" spans="1:7" ht="13.5">
      <c r="A21" s="85">
        <v>10</v>
      </c>
      <c r="B21" s="25" t="s">
        <v>17</v>
      </c>
      <c r="C21" s="25" t="s">
        <v>18</v>
      </c>
      <c r="D21" s="25">
        <v>1020</v>
      </c>
      <c r="E21" s="26" t="s">
        <v>203</v>
      </c>
      <c r="F21" s="27" t="s">
        <v>204</v>
      </c>
      <c r="G21" s="28"/>
    </row>
    <row r="22" spans="1:7" ht="13.5">
      <c r="A22" s="85">
        <v>10</v>
      </c>
      <c r="B22" s="25" t="s">
        <v>17</v>
      </c>
      <c r="C22" s="25" t="s">
        <v>18</v>
      </c>
      <c r="D22" s="25">
        <v>1021</v>
      </c>
      <c r="E22" s="26" t="s">
        <v>205</v>
      </c>
      <c r="F22" s="27" t="s">
        <v>206</v>
      </c>
      <c r="G22" s="28"/>
    </row>
    <row r="23" spans="1:7" ht="13.5">
      <c r="A23" s="85">
        <v>10</v>
      </c>
      <c r="B23" s="25" t="s">
        <v>17</v>
      </c>
      <c r="C23" s="25" t="s">
        <v>18</v>
      </c>
      <c r="D23" s="25">
        <v>1022</v>
      </c>
      <c r="E23" s="29" t="s">
        <v>207</v>
      </c>
      <c r="F23" s="30" t="s">
        <v>208</v>
      </c>
      <c r="G23" s="28"/>
    </row>
    <row r="24" spans="1:7" ht="13.5">
      <c r="A24" s="85">
        <v>10</v>
      </c>
      <c r="B24" s="25" t="s">
        <v>17</v>
      </c>
      <c r="C24" s="25" t="s">
        <v>18</v>
      </c>
      <c r="D24" s="25">
        <v>1023</v>
      </c>
      <c r="E24" s="29" t="s">
        <v>209</v>
      </c>
      <c r="F24" s="30" t="s">
        <v>210</v>
      </c>
      <c r="G24" s="28"/>
    </row>
    <row r="25" spans="1:7" ht="13.5">
      <c r="A25" s="85">
        <v>10</v>
      </c>
      <c r="B25" s="25" t="s">
        <v>17</v>
      </c>
      <c r="C25" s="25" t="s">
        <v>18</v>
      </c>
      <c r="D25" s="25">
        <v>1024</v>
      </c>
      <c r="E25" s="29" t="s">
        <v>211</v>
      </c>
      <c r="F25" s="30" t="s">
        <v>212</v>
      </c>
      <c r="G25" s="28"/>
    </row>
    <row r="26" spans="1:7" ht="13.5">
      <c r="A26" s="85">
        <v>10</v>
      </c>
      <c r="B26" s="25" t="s">
        <v>17</v>
      </c>
      <c r="C26" s="25" t="s">
        <v>18</v>
      </c>
      <c r="D26" s="25">
        <v>1025</v>
      </c>
      <c r="E26" s="29" t="s">
        <v>213</v>
      </c>
      <c r="F26" s="30" t="s">
        <v>214</v>
      </c>
      <c r="G26" s="28"/>
    </row>
    <row r="27" spans="1:7" ht="13.5">
      <c r="A27" s="85">
        <v>10</v>
      </c>
      <c r="B27" s="25" t="s">
        <v>17</v>
      </c>
      <c r="C27" s="25" t="s">
        <v>18</v>
      </c>
      <c r="D27" s="25">
        <v>1026</v>
      </c>
      <c r="E27" s="29" t="s">
        <v>215</v>
      </c>
      <c r="F27" s="30" t="s">
        <v>216</v>
      </c>
      <c r="G27" s="28"/>
    </row>
    <row r="28" spans="1:7" ht="13.5">
      <c r="A28" s="85">
        <v>10</v>
      </c>
      <c r="B28" s="25" t="s">
        <v>17</v>
      </c>
      <c r="C28" s="25" t="s">
        <v>18</v>
      </c>
      <c r="D28" s="25">
        <v>1027</v>
      </c>
      <c r="E28" s="29" t="s">
        <v>217</v>
      </c>
      <c r="F28" s="30" t="s">
        <v>218</v>
      </c>
      <c r="G28" s="28"/>
    </row>
    <row r="29" spans="1:7" ht="13.5">
      <c r="A29" s="85">
        <v>10</v>
      </c>
      <c r="B29" s="25" t="s">
        <v>17</v>
      </c>
      <c r="C29" s="25" t="s">
        <v>18</v>
      </c>
      <c r="D29" s="25">
        <v>1028</v>
      </c>
      <c r="E29" s="29" t="s">
        <v>219</v>
      </c>
      <c r="F29" s="30" t="s">
        <v>220</v>
      </c>
      <c r="G29" s="28"/>
    </row>
    <row r="30" spans="1:7" ht="13.5">
      <c r="A30" s="85">
        <v>10</v>
      </c>
      <c r="B30" s="25" t="s">
        <v>17</v>
      </c>
      <c r="C30" s="25" t="s">
        <v>18</v>
      </c>
      <c r="D30" s="25">
        <v>1029</v>
      </c>
      <c r="E30" s="29" t="s">
        <v>221</v>
      </c>
      <c r="F30" s="30" t="s">
        <v>222</v>
      </c>
      <c r="G30" s="28"/>
    </row>
    <row r="31" spans="1:7" ht="13.5">
      <c r="A31" s="85">
        <v>10</v>
      </c>
      <c r="B31" s="25" t="s">
        <v>17</v>
      </c>
      <c r="C31" s="25" t="s">
        <v>18</v>
      </c>
      <c r="D31" s="25">
        <v>1030</v>
      </c>
      <c r="E31" s="29" t="s">
        <v>223</v>
      </c>
      <c r="F31" s="30" t="s">
        <v>224</v>
      </c>
      <c r="G31" s="28"/>
    </row>
    <row r="32" spans="1:7" ht="13.5">
      <c r="A32" s="85">
        <v>10</v>
      </c>
      <c r="B32" s="25" t="s">
        <v>17</v>
      </c>
      <c r="C32" s="25" t="s">
        <v>18</v>
      </c>
      <c r="D32" s="25">
        <v>1031</v>
      </c>
      <c r="E32" s="29" t="s">
        <v>225</v>
      </c>
      <c r="F32" s="30" t="s">
        <v>226</v>
      </c>
      <c r="G32" s="28"/>
    </row>
    <row r="33" spans="1:7" ht="13.5">
      <c r="A33" s="85">
        <v>10</v>
      </c>
      <c r="B33" s="25" t="s">
        <v>17</v>
      </c>
      <c r="C33" s="25" t="s">
        <v>18</v>
      </c>
      <c r="D33" s="25">
        <v>1032</v>
      </c>
      <c r="E33" s="29" t="s">
        <v>227</v>
      </c>
      <c r="F33" s="30" t="s">
        <v>228</v>
      </c>
      <c r="G33" s="28"/>
    </row>
    <row r="34" spans="1:7" ht="13.5">
      <c r="A34" s="85">
        <v>10</v>
      </c>
      <c r="B34" s="25" t="s">
        <v>17</v>
      </c>
      <c r="C34" s="25" t="s">
        <v>18</v>
      </c>
      <c r="D34" s="25">
        <v>1033</v>
      </c>
      <c r="E34" s="29" t="s">
        <v>229</v>
      </c>
      <c r="F34" s="30" t="s">
        <v>230</v>
      </c>
      <c r="G34" s="28"/>
    </row>
    <row r="35" spans="1:7" ht="13.5">
      <c r="A35" s="85">
        <v>10</v>
      </c>
      <c r="B35" s="25" t="s">
        <v>17</v>
      </c>
      <c r="C35" s="25" t="s">
        <v>18</v>
      </c>
      <c r="D35" s="25">
        <v>1034</v>
      </c>
      <c r="E35" s="29" t="s">
        <v>231</v>
      </c>
      <c r="F35" s="30" t="s">
        <v>232</v>
      </c>
      <c r="G35" s="28"/>
    </row>
    <row r="36" spans="1:7" ht="13.5">
      <c r="A36" s="85">
        <v>10</v>
      </c>
      <c r="B36" s="25" t="s">
        <v>17</v>
      </c>
      <c r="C36" s="25" t="s">
        <v>18</v>
      </c>
      <c r="D36" s="25">
        <v>1035</v>
      </c>
      <c r="E36" s="29" t="s">
        <v>233</v>
      </c>
      <c r="F36" s="30" t="s">
        <v>234</v>
      </c>
      <c r="G36" s="28"/>
    </row>
    <row r="37" spans="1:7" ht="13.5">
      <c r="A37" s="85">
        <v>10</v>
      </c>
      <c r="B37" s="25" t="s">
        <v>17</v>
      </c>
      <c r="C37" s="25" t="s">
        <v>18</v>
      </c>
      <c r="D37" s="25">
        <v>1036</v>
      </c>
      <c r="E37" s="29" t="s">
        <v>235</v>
      </c>
      <c r="F37" s="30" t="s">
        <v>236</v>
      </c>
      <c r="G37" s="28"/>
    </row>
    <row r="38" spans="1:7" ht="13.5">
      <c r="A38" s="85">
        <v>10</v>
      </c>
      <c r="B38" s="25" t="s">
        <v>17</v>
      </c>
      <c r="C38" s="25" t="s">
        <v>18</v>
      </c>
      <c r="D38" s="25">
        <v>1037</v>
      </c>
      <c r="E38" s="29" t="s">
        <v>237</v>
      </c>
      <c r="F38" s="30" t="s">
        <v>238</v>
      </c>
      <c r="G38" s="28"/>
    </row>
    <row r="39" spans="1:7" ht="13.5">
      <c r="A39" s="85">
        <v>10</v>
      </c>
      <c r="B39" s="25" t="s">
        <v>17</v>
      </c>
      <c r="C39" s="25" t="s">
        <v>18</v>
      </c>
      <c r="D39" s="25">
        <v>1038</v>
      </c>
      <c r="E39" s="29" t="s">
        <v>239</v>
      </c>
      <c r="F39" s="30" t="s">
        <v>240</v>
      </c>
      <c r="G39" s="28"/>
    </row>
    <row r="40" spans="1:7" ht="13.5">
      <c r="A40" s="85">
        <v>10</v>
      </c>
      <c r="B40" s="25" t="s">
        <v>17</v>
      </c>
      <c r="C40" s="25" t="s">
        <v>241</v>
      </c>
      <c r="D40" s="25">
        <v>1081</v>
      </c>
      <c r="E40" s="29" t="s">
        <v>242</v>
      </c>
      <c r="F40" s="30" t="s">
        <v>243</v>
      </c>
      <c r="G40" s="28"/>
    </row>
    <row r="41" spans="1:7" ht="13.5">
      <c r="A41" s="85">
        <v>10</v>
      </c>
      <c r="B41" s="25" t="s">
        <v>17</v>
      </c>
      <c r="C41" s="25" t="s">
        <v>244</v>
      </c>
      <c r="D41" s="25">
        <v>1082</v>
      </c>
      <c r="E41" s="29" t="s">
        <v>19</v>
      </c>
      <c r="F41" s="30" t="s">
        <v>245</v>
      </c>
      <c r="G41" s="28"/>
    </row>
    <row r="42" spans="1:7" ht="13.5">
      <c r="A42" s="85">
        <v>10</v>
      </c>
      <c r="B42" s="25" t="s">
        <v>17</v>
      </c>
      <c r="C42" s="25" t="s">
        <v>20</v>
      </c>
      <c r="D42" s="25">
        <v>1083</v>
      </c>
      <c r="E42" s="29" t="s">
        <v>246</v>
      </c>
      <c r="F42" s="30" t="s">
        <v>247</v>
      </c>
      <c r="G42" s="28"/>
    </row>
    <row r="43" spans="1:7" ht="13.5">
      <c r="A43" s="85">
        <v>10</v>
      </c>
      <c r="B43" s="25" t="s">
        <v>17</v>
      </c>
      <c r="C43" s="25" t="s">
        <v>20</v>
      </c>
      <c r="D43" s="25">
        <v>1084</v>
      </c>
      <c r="E43" s="29" t="s">
        <v>105</v>
      </c>
      <c r="F43" s="30" t="s">
        <v>248</v>
      </c>
      <c r="G43" s="28"/>
    </row>
    <row r="44" spans="1:7" ht="13.5">
      <c r="A44" s="85">
        <v>10</v>
      </c>
      <c r="B44" s="25" t="s">
        <v>17</v>
      </c>
      <c r="C44" s="25" t="s">
        <v>20</v>
      </c>
      <c r="D44" s="25">
        <v>1085</v>
      </c>
      <c r="E44" s="29" t="s">
        <v>249</v>
      </c>
      <c r="F44" s="30" t="s">
        <v>250</v>
      </c>
      <c r="G44" s="28"/>
    </row>
    <row r="45" spans="1:7" ht="13.5">
      <c r="A45" s="85">
        <v>10</v>
      </c>
      <c r="B45" s="25" t="s">
        <v>17</v>
      </c>
      <c r="C45" s="25" t="s">
        <v>20</v>
      </c>
      <c r="D45" s="25">
        <v>1086</v>
      </c>
      <c r="E45" s="29" t="s">
        <v>251</v>
      </c>
      <c r="F45" s="30" t="s">
        <v>252</v>
      </c>
      <c r="G45" s="28"/>
    </row>
    <row r="46" spans="1:7" ht="13.5">
      <c r="A46" s="85">
        <v>10</v>
      </c>
      <c r="B46" s="25" t="s">
        <v>17</v>
      </c>
      <c r="C46" s="25" t="s">
        <v>20</v>
      </c>
      <c r="D46" s="25">
        <v>1087</v>
      </c>
      <c r="E46" s="29" t="s">
        <v>253</v>
      </c>
      <c r="F46" s="30" t="s">
        <v>254</v>
      </c>
      <c r="G46" s="28"/>
    </row>
    <row r="47" spans="1:7" ht="13.5">
      <c r="A47" s="85">
        <v>10</v>
      </c>
      <c r="B47" s="25" t="s">
        <v>17</v>
      </c>
      <c r="C47" s="25" t="s">
        <v>20</v>
      </c>
      <c r="D47" s="25">
        <v>1088</v>
      </c>
      <c r="E47" s="29" t="s">
        <v>21</v>
      </c>
      <c r="F47" s="30" t="s">
        <v>255</v>
      </c>
      <c r="G47" s="28"/>
    </row>
    <row r="48" spans="1:7" ht="13.5">
      <c r="A48" s="85">
        <v>10</v>
      </c>
      <c r="B48" s="35" t="s">
        <v>17</v>
      </c>
      <c r="C48" s="25" t="s">
        <v>20</v>
      </c>
      <c r="D48" s="25">
        <v>1089</v>
      </c>
      <c r="E48" s="29" t="s">
        <v>107</v>
      </c>
      <c r="F48" s="30" t="s">
        <v>256</v>
      </c>
      <c r="G48" s="28"/>
    </row>
    <row r="49" spans="1:7" ht="13.5">
      <c r="A49" s="85">
        <v>10</v>
      </c>
      <c r="B49" s="38" t="s">
        <v>22</v>
      </c>
      <c r="C49" s="38" t="s">
        <v>23</v>
      </c>
      <c r="D49" s="25">
        <v>1091</v>
      </c>
      <c r="E49" s="34" t="s">
        <v>24</v>
      </c>
      <c r="F49" s="30" t="s">
        <v>257</v>
      </c>
      <c r="G49" s="28"/>
    </row>
    <row r="50" spans="1:7" ht="13.5">
      <c r="A50" s="85">
        <v>10</v>
      </c>
      <c r="B50" s="38" t="s">
        <v>22</v>
      </c>
      <c r="C50" s="38" t="s">
        <v>23</v>
      </c>
      <c r="D50" s="25">
        <v>1092</v>
      </c>
      <c r="E50" s="34" t="s">
        <v>25</v>
      </c>
      <c r="F50" s="30" t="s">
        <v>258</v>
      </c>
      <c r="G50" s="28"/>
    </row>
    <row r="51" spans="1:7" ht="13.5">
      <c r="A51" s="85">
        <v>10</v>
      </c>
      <c r="B51" s="38" t="s">
        <v>259</v>
      </c>
      <c r="C51" s="38" t="s">
        <v>26</v>
      </c>
      <c r="D51" s="38">
        <v>1093</v>
      </c>
      <c r="E51" s="34" t="s">
        <v>27</v>
      </c>
      <c r="F51" s="30" t="s">
        <v>260</v>
      </c>
      <c r="G51" s="28"/>
    </row>
    <row r="52" spans="1:7" ht="13.5">
      <c r="A52" s="84">
        <v>11</v>
      </c>
      <c r="B52" s="39" t="s">
        <v>28</v>
      </c>
      <c r="C52" s="39" t="s">
        <v>29</v>
      </c>
      <c r="D52" s="39">
        <v>1101</v>
      </c>
      <c r="E52" s="40" t="s">
        <v>30</v>
      </c>
      <c r="F52" s="41" t="s">
        <v>261</v>
      </c>
      <c r="G52" s="28"/>
    </row>
    <row r="53" spans="1:7" ht="13.5">
      <c r="A53" s="85">
        <v>11</v>
      </c>
      <c r="B53" s="25" t="s">
        <v>28</v>
      </c>
      <c r="C53" s="25" t="s">
        <v>29</v>
      </c>
      <c r="D53" s="25">
        <v>1102</v>
      </c>
      <c r="E53" s="29" t="s">
        <v>262</v>
      </c>
      <c r="F53" s="30" t="s">
        <v>263</v>
      </c>
      <c r="G53" s="28"/>
    </row>
    <row r="54" spans="1:7" ht="13.5">
      <c r="A54" s="85">
        <v>11</v>
      </c>
      <c r="B54" s="25" t="s">
        <v>28</v>
      </c>
      <c r="C54" s="25" t="s">
        <v>29</v>
      </c>
      <c r="D54" s="25">
        <v>1103</v>
      </c>
      <c r="E54" s="29" t="s">
        <v>264</v>
      </c>
      <c r="F54" s="30" t="s">
        <v>265</v>
      </c>
      <c r="G54" s="28"/>
    </row>
    <row r="55" spans="1:7" ht="13.5">
      <c r="A55" s="85">
        <v>11</v>
      </c>
      <c r="B55" s="25" t="s">
        <v>28</v>
      </c>
      <c r="C55" s="25" t="s">
        <v>29</v>
      </c>
      <c r="D55" s="25">
        <v>1104</v>
      </c>
      <c r="E55" s="29" t="s">
        <v>266</v>
      </c>
      <c r="F55" s="30" t="s">
        <v>267</v>
      </c>
      <c r="G55" s="28"/>
    </row>
    <row r="56" spans="1:7" ht="13.5">
      <c r="A56" s="85">
        <v>11</v>
      </c>
      <c r="B56" s="25" t="s">
        <v>28</v>
      </c>
      <c r="C56" s="25" t="s">
        <v>29</v>
      </c>
      <c r="D56" s="25">
        <v>1105</v>
      </c>
      <c r="E56" s="29" t="s">
        <v>268</v>
      </c>
      <c r="F56" s="30" t="s">
        <v>269</v>
      </c>
      <c r="G56" s="28"/>
    </row>
    <row r="57" spans="1:7" ht="13.5">
      <c r="A57" s="85">
        <v>11</v>
      </c>
      <c r="B57" s="25" t="s">
        <v>28</v>
      </c>
      <c r="C57" s="25" t="s">
        <v>29</v>
      </c>
      <c r="D57" s="25">
        <v>1106</v>
      </c>
      <c r="E57" s="29" t="s">
        <v>270</v>
      </c>
      <c r="F57" s="30" t="s">
        <v>271</v>
      </c>
      <c r="G57" s="28"/>
    </row>
    <row r="58" spans="1:7" ht="13.5">
      <c r="A58" s="85">
        <v>11</v>
      </c>
      <c r="B58" s="25" t="s">
        <v>28</v>
      </c>
      <c r="C58" s="25" t="s">
        <v>29</v>
      </c>
      <c r="D58" s="25">
        <v>1107</v>
      </c>
      <c r="E58" s="29" t="s">
        <v>272</v>
      </c>
      <c r="F58" s="30" t="s">
        <v>273</v>
      </c>
      <c r="G58" s="28"/>
    </row>
    <row r="59" spans="1:7" ht="13.5">
      <c r="A59" s="85">
        <v>11</v>
      </c>
      <c r="B59" s="25" t="s">
        <v>28</v>
      </c>
      <c r="C59" s="25" t="s">
        <v>29</v>
      </c>
      <c r="D59" s="25">
        <v>1108</v>
      </c>
      <c r="E59" s="31" t="s">
        <v>274</v>
      </c>
      <c r="F59" s="32" t="s">
        <v>275</v>
      </c>
      <c r="G59" s="28"/>
    </row>
    <row r="60" spans="1:7" ht="13.5">
      <c r="A60" s="85">
        <v>11</v>
      </c>
      <c r="B60" s="25" t="s">
        <v>28</v>
      </c>
      <c r="C60" s="25" t="s">
        <v>29</v>
      </c>
      <c r="D60" s="25">
        <v>1109</v>
      </c>
      <c r="E60" s="29" t="s">
        <v>276</v>
      </c>
      <c r="F60" s="30" t="s">
        <v>277</v>
      </c>
      <c r="G60" s="28"/>
    </row>
    <row r="61" spans="1:7" ht="13.5">
      <c r="A61" s="85">
        <v>11</v>
      </c>
      <c r="B61" s="25" t="s">
        <v>28</v>
      </c>
      <c r="C61" s="25" t="s">
        <v>29</v>
      </c>
      <c r="D61" s="25">
        <v>1110</v>
      </c>
      <c r="E61" s="29" t="s">
        <v>278</v>
      </c>
      <c r="F61" s="30" t="s">
        <v>279</v>
      </c>
      <c r="G61" s="28"/>
    </row>
    <row r="62" spans="1:7" ht="13.5">
      <c r="A62" s="85">
        <v>11</v>
      </c>
      <c r="B62" s="25" t="s">
        <v>28</v>
      </c>
      <c r="C62" s="25" t="s">
        <v>29</v>
      </c>
      <c r="D62" s="25">
        <v>1111</v>
      </c>
      <c r="E62" s="29" t="s">
        <v>280</v>
      </c>
      <c r="F62" s="30" t="s">
        <v>281</v>
      </c>
      <c r="G62" s="28"/>
    </row>
    <row r="63" spans="1:7" ht="13.5">
      <c r="A63" s="85">
        <v>11</v>
      </c>
      <c r="B63" s="25" t="s">
        <v>28</v>
      </c>
      <c r="C63" s="25" t="s">
        <v>29</v>
      </c>
      <c r="D63" s="25">
        <v>1112</v>
      </c>
      <c r="E63" s="29" t="s">
        <v>282</v>
      </c>
      <c r="F63" s="30" t="s">
        <v>283</v>
      </c>
      <c r="G63" s="28"/>
    </row>
    <row r="64" spans="1:7" ht="13.5">
      <c r="A64" s="85">
        <v>11</v>
      </c>
      <c r="B64" s="25" t="s">
        <v>28</v>
      </c>
      <c r="C64" s="25" t="s">
        <v>29</v>
      </c>
      <c r="D64" s="25">
        <v>1113</v>
      </c>
      <c r="E64" s="29" t="s">
        <v>284</v>
      </c>
      <c r="F64" s="30" t="s">
        <v>285</v>
      </c>
      <c r="G64" s="28"/>
    </row>
    <row r="65" spans="1:7" ht="13.5">
      <c r="A65" s="85">
        <v>11</v>
      </c>
      <c r="B65" s="25" t="s">
        <v>28</v>
      </c>
      <c r="C65" s="25" t="s">
        <v>29</v>
      </c>
      <c r="D65" s="25">
        <v>1114</v>
      </c>
      <c r="E65" s="33" t="s">
        <v>286</v>
      </c>
      <c r="F65" s="30" t="s">
        <v>287</v>
      </c>
      <c r="G65" s="28"/>
    </row>
    <row r="66" spans="1:7" ht="13.5">
      <c r="A66" s="85">
        <v>11</v>
      </c>
      <c r="B66" s="25" t="s">
        <v>28</v>
      </c>
      <c r="C66" s="25" t="s">
        <v>29</v>
      </c>
      <c r="D66" s="25">
        <v>1115</v>
      </c>
      <c r="E66" s="34" t="s">
        <v>288</v>
      </c>
      <c r="F66" s="30" t="s">
        <v>289</v>
      </c>
      <c r="G66" s="28"/>
    </row>
    <row r="67" spans="1:7" ht="13.5">
      <c r="A67" s="85">
        <v>11</v>
      </c>
      <c r="B67" s="25" t="s">
        <v>28</v>
      </c>
      <c r="C67" s="25" t="s">
        <v>29</v>
      </c>
      <c r="D67" s="25">
        <v>1116</v>
      </c>
      <c r="E67" s="34" t="s">
        <v>290</v>
      </c>
      <c r="F67" s="30" t="s">
        <v>291</v>
      </c>
      <c r="G67" s="28"/>
    </row>
    <row r="68" spans="1:7" ht="13.5">
      <c r="A68" s="85">
        <v>11</v>
      </c>
      <c r="B68" s="25" t="s">
        <v>28</v>
      </c>
      <c r="C68" s="25" t="s">
        <v>29</v>
      </c>
      <c r="D68" s="25">
        <v>1117</v>
      </c>
      <c r="E68" s="34" t="s">
        <v>292</v>
      </c>
      <c r="F68" s="30" t="s">
        <v>293</v>
      </c>
      <c r="G68" s="28"/>
    </row>
    <row r="69" spans="1:7" ht="13.5">
      <c r="A69" s="85">
        <v>11</v>
      </c>
      <c r="B69" s="25" t="s">
        <v>28</v>
      </c>
      <c r="C69" s="25" t="s">
        <v>29</v>
      </c>
      <c r="D69" s="25">
        <v>1118</v>
      </c>
      <c r="E69" s="33" t="s">
        <v>294</v>
      </c>
      <c r="F69" s="30" t="s">
        <v>295</v>
      </c>
      <c r="G69" s="28"/>
    </row>
    <row r="70" spans="1:7" ht="13.5">
      <c r="A70" s="85">
        <v>11</v>
      </c>
      <c r="B70" s="25" t="s">
        <v>28</v>
      </c>
      <c r="C70" s="25" t="s">
        <v>29</v>
      </c>
      <c r="D70" s="25">
        <v>1119</v>
      </c>
      <c r="E70" s="34" t="s">
        <v>296</v>
      </c>
      <c r="F70" s="30" t="s">
        <v>297</v>
      </c>
      <c r="G70" s="28"/>
    </row>
    <row r="71" spans="1:7" ht="13.5">
      <c r="A71" s="85">
        <v>11</v>
      </c>
      <c r="B71" s="25" t="s">
        <v>28</v>
      </c>
      <c r="C71" s="25" t="s">
        <v>29</v>
      </c>
      <c r="D71" s="25">
        <v>1120</v>
      </c>
      <c r="E71" s="34" t="s">
        <v>298</v>
      </c>
      <c r="F71" s="30" t="s">
        <v>299</v>
      </c>
      <c r="G71" s="28"/>
    </row>
    <row r="72" spans="1:7" ht="13.5">
      <c r="A72" s="85">
        <v>11</v>
      </c>
      <c r="B72" s="25" t="s">
        <v>28</v>
      </c>
      <c r="C72" s="25" t="s">
        <v>29</v>
      </c>
      <c r="D72" s="25">
        <v>1121</v>
      </c>
      <c r="E72" s="34" t="s">
        <v>300</v>
      </c>
      <c r="F72" s="30" t="s">
        <v>301</v>
      </c>
      <c r="G72" s="28"/>
    </row>
    <row r="73" spans="1:7" ht="13.5">
      <c r="A73" s="85">
        <v>11</v>
      </c>
      <c r="B73" s="25" t="s">
        <v>28</v>
      </c>
      <c r="C73" s="25" t="s">
        <v>29</v>
      </c>
      <c r="D73" s="25">
        <v>1122</v>
      </c>
      <c r="E73" s="34" t="s">
        <v>302</v>
      </c>
      <c r="F73" s="30" t="s">
        <v>303</v>
      </c>
      <c r="G73" s="28"/>
    </row>
    <row r="74" spans="1:7" ht="13.5">
      <c r="A74" s="85">
        <v>11</v>
      </c>
      <c r="B74" s="35" t="s">
        <v>28</v>
      </c>
      <c r="C74" s="35" t="s">
        <v>29</v>
      </c>
      <c r="D74" s="25">
        <v>1123</v>
      </c>
      <c r="E74" s="36" t="s">
        <v>304</v>
      </c>
      <c r="F74" s="37" t="s">
        <v>305</v>
      </c>
      <c r="G74" s="28"/>
    </row>
    <row r="75" spans="1:7" ht="13.5">
      <c r="A75" s="85">
        <v>11</v>
      </c>
      <c r="B75" s="38" t="s">
        <v>28</v>
      </c>
      <c r="C75" s="38" t="s">
        <v>29</v>
      </c>
      <c r="D75" s="25">
        <v>1124</v>
      </c>
      <c r="E75" s="34" t="s">
        <v>306</v>
      </c>
      <c r="F75" s="30" t="s">
        <v>307</v>
      </c>
      <c r="G75" s="28"/>
    </row>
    <row r="76" spans="1:7" ht="13.5">
      <c r="A76" s="85">
        <v>11</v>
      </c>
      <c r="B76" s="38" t="s">
        <v>28</v>
      </c>
      <c r="C76" s="38" t="s">
        <v>29</v>
      </c>
      <c r="D76" s="25">
        <v>1125</v>
      </c>
      <c r="E76" s="34" t="s">
        <v>308</v>
      </c>
      <c r="F76" s="30" t="s">
        <v>309</v>
      </c>
      <c r="G76" s="28"/>
    </row>
    <row r="77" spans="1:7" ht="13.5">
      <c r="A77" s="85">
        <v>11</v>
      </c>
      <c r="B77" s="38" t="s">
        <v>28</v>
      </c>
      <c r="C77" s="38" t="s">
        <v>29</v>
      </c>
      <c r="D77" s="38">
        <v>1126</v>
      </c>
      <c r="E77" s="34" t="s">
        <v>310</v>
      </c>
      <c r="F77" s="30" t="s">
        <v>311</v>
      </c>
      <c r="G77" s="28"/>
    </row>
    <row r="78" spans="1:7" ht="13.5">
      <c r="A78" s="85">
        <v>11</v>
      </c>
      <c r="B78" s="38" t="s">
        <v>28</v>
      </c>
      <c r="C78" s="38" t="s">
        <v>23</v>
      </c>
      <c r="D78" s="38">
        <v>1181</v>
      </c>
      <c r="E78" s="34" t="s">
        <v>312</v>
      </c>
      <c r="F78" s="30" t="s">
        <v>313</v>
      </c>
      <c r="G78" s="28"/>
    </row>
    <row r="79" spans="1:7" ht="13.5">
      <c r="A79" s="85">
        <v>11</v>
      </c>
      <c r="B79" s="38" t="s">
        <v>28</v>
      </c>
      <c r="C79" s="38" t="s">
        <v>20</v>
      </c>
      <c r="D79" s="38">
        <v>1182</v>
      </c>
      <c r="E79" s="34" t="s">
        <v>314</v>
      </c>
      <c r="F79" s="30" t="s">
        <v>315</v>
      </c>
      <c r="G79" s="28"/>
    </row>
    <row r="80" spans="1:7" ht="13.5">
      <c r="A80" s="85">
        <v>11</v>
      </c>
      <c r="B80" s="38" t="s">
        <v>28</v>
      </c>
      <c r="C80" s="38" t="s">
        <v>20</v>
      </c>
      <c r="D80" s="38">
        <v>1183</v>
      </c>
      <c r="E80" s="34" t="s">
        <v>316</v>
      </c>
      <c r="F80" s="30" t="s">
        <v>317</v>
      </c>
      <c r="G80" s="28"/>
    </row>
    <row r="81" spans="1:7" ht="13.5">
      <c r="A81" s="85">
        <v>11</v>
      </c>
      <c r="B81" s="38" t="s">
        <v>32</v>
      </c>
      <c r="C81" s="38" t="s">
        <v>23</v>
      </c>
      <c r="D81" s="38">
        <v>1191</v>
      </c>
      <c r="E81" s="34" t="s">
        <v>33</v>
      </c>
      <c r="F81" s="30" t="s">
        <v>318</v>
      </c>
      <c r="G81" s="28"/>
    </row>
    <row r="82" spans="1:7" ht="13.5">
      <c r="A82" s="85">
        <v>11</v>
      </c>
      <c r="B82" s="43" t="s">
        <v>34</v>
      </c>
      <c r="C82" s="43" t="s">
        <v>23</v>
      </c>
      <c r="D82" s="44">
        <v>1192</v>
      </c>
      <c r="E82" s="45" t="s">
        <v>35</v>
      </c>
      <c r="F82" s="46" t="s">
        <v>319</v>
      </c>
      <c r="G82" s="47"/>
    </row>
    <row r="83" spans="1:7" ht="13.5">
      <c r="A83" s="84">
        <v>12</v>
      </c>
      <c r="B83" s="48" t="s">
        <v>36</v>
      </c>
      <c r="C83" s="48" t="s">
        <v>37</v>
      </c>
      <c r="D83" s="48">
        <v>1201</v>
      </c>
      <c r="E83" s="49" t="s">
        <v>320</v>
      </c>
      <c r="F83" s="50" t="s">
        <v>321</v>
      </c>
      <c r="G83" s="24"/>
    </row>
    <row r="84" spans="1:7" ht="13.5">
      <c r="A84" s="85">
        <v>12</v>
      </c>
      <c r="B84" s="38" t="s">
        <v>36</v>
      </c>
      <c r="C84" s="38" t="s">
        <v>37</v>
      </c>
      <c r="D84" s="38">
        <v>1202</v>
      </c>
      <c r="E84" s="34" t="s">
        <v>322</v>
      </c>
      <c r="F84" s="30" t="s">
        <v>323</v>
      </c>
      <c r="G84" s="28"/>
    </row>
    <row r="85" spans="1:7" ht="13.5">
      <c r="A85" s="85">
        <v>12</v>
      </c>
      <c r="B85" s="38" t="s">
        <v>36</v>
      </c>
      <c r="C85" s="38" t="s">
        <v>37</v>
      </c>
      <c r="D85" s="38">
        <v>1203</v>
      </c>
      <c r="E85" s="34" t="s">
        <v>324</v>
      </c>
      <c r="F85" s="30" t="s">
        <v>325</v>
      </c>
      <c r="G85" s="28"/>
    </row>
    <row r="86" spans="1:7" ht="13.5">
      <c r="A86" s="85">
        <v>12</v>
      </c>
      <c r="B86" s="38" t="s">
        <v>36</v>
      </c>
      <c r="C86" s="38" t="s">
        <v>37</v>
      </c>
      <c r="D86" s="38">
        <v>1204</v>
      </c>
      <c r="E86" s="34" t="s">
        <v>326</v>
      </c>
      <c r="F86" s="30" t="s">
        <v>327</v>
      </c>
      <c r="G86" s="28"/>
    </row>
    <row r="87" spans="1:7" ht="13.5">
      <c r="A87" s="85">
        <v>12</v>
      </c>
      <c r="B87" s="38" t="s">
        <v>36</v>
      </c>
      <c r="C87" s="38" t="s">
        <v>37</v>
      </c>
      <c r="D87" s="38">
        <v>1205</v>
      </c>
      <c r="E87" s="34" t="s">
        <v>328</v>
      </c>
      <c r="F87" s="30" t="s">
        <v>329</v>
      </c>
      <c r="G87" s="28"/>
    </row>
    <row r="88" spans="1:7" ht="13.5">
      <c r="A88" s="85">
        <v>12</v>
      </c>
      <c r="B88" s="51" t="s">
        <v>36</v>
      </c>
      <c r="C88" s="51" t="s">
        <v>23</v>
      </c>
      <c r="D88" s="51">
        <v>1291</v>
      </c>
      <c r="E88" s="36" t="s">
        <v>38</v>
      </c>
      <c r="F88" s="37" t="s">
        <v>330</v>
      </c>
      <c r="G88" s="52"/>
    </row>
    <row r="89" spans="1:7" ht="13.5">
      <c r="A89" s="84">
        <v>13</v>
      </c>
      <c r="B89" s="39" t="s">
        <v>39</v>
      </c>
      <c r="C89" s="39" t="s">
        <v>40</v>
      </c>
      <c r="D89" s="39">
        <v>1301</v>
      </c>
      <c r="E89" s="40" t="s">
        <v>331</v>
      </c>
      <c r="F89" s="41" t="s">
        <v>332</v>
      </c>
      <c r="G89" s="42"/>
    </row>
    <row r="90" spans="1:7" ht="13.5">
      <c r="A90" s="85">
        <v>13</v>
      </c>
      <c r="B90" s="38" t="s">
        <v>39</v>
      </c>
      <c r="C90" s="38" t="s">
        <v>40</v>
      </c>
      <c r="D90" s="38">
        <v>1302</v>
      </c>
      <c r="E90" s="34" t="s">
        <v>333</v>
      </c>
      <c r="F90" s="30" t="s">
        <v>334</v>
      </c>
      <c r="G90" s="28"/>
    </row>
    <row r="91" spans="1:7" ht="13.5">
      <c r="A91" s="85">
        <v>13</v>
      </c>
      <c r="B91" s="38" t="s">
        <v>39</v>
      </c>
      <c r="C91" s="38" t="s">
        <v>40</v>
      </c>
      <c r="D91" s="38">
        <v>1303</v>
      </c>
      <c r="E91" s="34" t="s">
        <v>335</v>
      </c>
      <c r="F91" s="30" t="s">
        <v>336</v>
      </c>
      <c r="G91" s="28"/>
    </row>
    <row r="92" spans="1:7" ht="13.5">
      <c r="A92" s="85">
        <v>13</v>
      </c>
      <c r="B92" s="38" t="s">
        <v>39</v>
      </c>
      <c r="C92" s="38" t="s">
        <v>40</v>
      </c>
      <c r="D92" s="38">
        <v>1304</v>
      </c>
      <c r="E92" s="34" t="s">
        <v>337</v>
      </c>
      <c r="F92" s="30" t="s">
        <v>338</v>
      </c>
      <c r="G92" s="28"/>
    </row>
    <row r="93" spans="1:7" ht="13.5">
      <c r="A93" s="85">
        <v>13</v>
      </c>
      <c r="B93" s="38" t="s">
        <v>39</v>
      </c>
      <c r="C93" s="38" t="s">
        <v>40</v>
      </c>
      <c r="D93" s="38">
        <v>1305</v>
      </c>
      <c r="E93" s="34" t="s">
        <v>339</v>
      </c>
      <c r="F93" s="30" t="s">
        <v>340</v>
      </c>
      <c r="G93" s="28"/>
    </row>
    <row r="94" spans="1:7" ht="13.5">
      <c r="A94" s="85">
        <v>13</v>
      </c>
      <c r="B94" s="38" t="s">
        <v>39</v>
      </c>
      <c r="C94" s="38" t="s">
        <v>40</v>
      </c>
      <c r="D94" s="38">
        <v>1306</v>
      </c>
      <c r="E94" s="34" t="s">
        <v>341</v>
      </c>
      <c r="F94" s="30" t="s">
        <v>342</v>
      </c>
      <c r="G94" s="28"/>
    </row>
    <row r="95" spans="1:7" ht="13.5">
      <c r="A95" s="85">
        <v>13</v>
      </c>
      <c r="B95" s="38" t="s">
        <v>39</v>
      </c>
      <c r="C95" s="38" t="s">
        <v>40</v>
      </c>
      <c r="D95" s="38">
        <v>1307</v>
      </c>
      <c r="E95" s="34" t="s">
        <v>343</v>
      </c>
      <c r="F95" s="30" t="s">
        <v>344</v>
      </c>
      <c r="G95" s="28"/>
    </row>
    <row r="96" spans="1:7" ht="13.5">
      <c r="A96" s="85">
        <v>13</v>
      </c>
      <c r="B96" s="38" t="s">
        <v>39</v>
      </c>
      <c r="C96" s="38" t="s">
        <v>40</v>
      </c>
      <c r="D96" s="38">
        <v>1308</v>
      </c>
      <c r="E96" s="34" t="s">
        <v>345</v>
      </c>
      <c r="F96" s="30" t="s">
        <v>346</v>
      </c>
      <c r="G96" s="28"/>
    </row>
    <row r="97" spans="1:7" ht="13.5">
      <c r="A97" s="85">
        <v>13</v>
      </c>
      <c r="B97" s="38" t="s">
        <v>39</v>
      </c>
      <c r="C97" s="38" t="s">
        <v>40</v>
      </c>
      <c r="D97" s="38">
        <v>1309</v>
      </c>
      <c r="E97" s="34" t="s">
        <v>347</v>
      </c>
      <c r="F97" s="30" t="s">
        <v>348</v>
      </c>
      <c r="G97" s="28"/>
    </row>
    <row r="98" spans="1:7" ht="13.5">
      <c r="A98" s="85">
        <v>13</v>
      </c>
      <c r="B98" s="38" t="s">
        <v>39</v>
      </c>
      <c r="C98" s="38" t="s">
        <v>40</v>
      </c>
      <c r="D98" s="38">
        <v>1310</v>
      </c>
      <c r="E98" s="34" t="s">
        <v>239</v>
      </c>
      <c r="F98" s="30" t="s">
        <v>349</v>
      </c>
      <c r="G98" s="28"/>
    </row>
    <row r="99" spans="1:7" ht="13.5">
      <c r="A99" s="85">
        <v>13</v>
      </c>
      <c r="B99" s="38" t="s">
        <v>39</v>
      </c>
      <c r="C99" s="38" t="s">
        <v>40</v>
      </c>
      <c r="D99" s="38">
        <v>1311</v>
      </c>
      <c r="E99" s="34" t="s">
        <v>350</v>
      </c>
      <c r="F99" s="30" t="s">
        <v>351</v>
      </c>
      <c r="G99" s="28"/>
    </row>
    <row r="100" spans="1:7" ht="13.5">
      <c r="A100" s="85">
        <v>13</v>
      </c>
      <c r="B100" s="38" t="s">
        <v>39</v>
      </c>
      <c r="C100" s="38" t="s">
        <v>40</v>
      </c>
      <c r="D100" s="38">
        <v>1312</v>
      </c>
      <c r="E100" s="34" t="s">
        <v>352</v>
      </c>
      <c r="F100" s="30" t="s">
        <v>353</v>
      </c>
      <c r="G100" s="28"/>
    </row>
    <row r="101" spans="1:7" ht="13.5">
      <c r="A101" s="85">
        <v>13</v>
      </c>
      <c r="B101" s="38" t="s">
        <v>39</v>
      </c>
      <c r="C101" s="38" t="s">
        <v>40</v>
      </c>
      <c r="D101" s="38">
        <v>1313</v>
      </c>
      <c r="E101" s="34" t="s">
        <v>354</v>
      </c>
      <c r="F101" s="30" t="s">
        <v>355</v>
      </c>
      <c r="G101" s="28"/>
    </row>
    <row r="102" spans="1:7" ht="13.5">
      <c r="A102" s="85">
        <v>13</v>
      </c>
      <c r="B102" s="38" t="s">
        <v>39</v>
      </c>
      <c r="C102" s="38" t="s">
        <v>40</v>
      </c>
      <c r="D102" s="38">
        <v>1314</v>
      </c>
      <c r="E102" s="34" t="s">
        <v>356</v>
      </c>
      <c r="F102" s="30" t="s">
        <v>357</v>
      </c>
      <c r="G102" s="28"/>
    </row>
    <row r="103" spans="1:7" ht="13.5">
      <c r="A103" s="85">
        <v>13</v>
      </c>
      <c r="B103" s="38" t="s">
        <v>39</v>
      </c>
      <c r="C103" s="38" t="s">
        <v>23</v>
      </c>
      <c r="D103" s="38">
        <v>1381</v>
      </c>
      <c r="E103" s="34" t="s">
        <v>358</v>
      </c>
      <c r="F103" s="30" t="s">
        <v>359</v>
      </c>
      <c r="G103" s="28"/>
    </row>
    <row r="104" spans="1:7" ht="13.5">
      <c r="A104" s="85">
        <v>13</v>
      </c>
      <c r="B104" s="38" t="s">
        <v>39</v>
      </c>
      <c r="C104" s="38" t="s">
        <v>360</v>
      </c>
      <c r="D104" s="38">
        <v>1382</v>
      </c>
      <c r="E104" s="34" t="s">
        <v>361</v>
      </c>
      <c r="F104" s="30" t="s">
        <v>362</v>
      </c>
      <c r="G104" s="28"/>
    </row>
    <row r="105" spans="1:7" ht="13.5">
      <c r="A105" s="85">
        <v>13</v>
      </c>
      <c r="B105" s="38" t="s">
        <v>39</v>
      </c>
      <c r="C105" s="38" t="s">
        <v>23</v>
      </c>
      <c r="D105" s="38">
        <v>1391</v>
      </c>
      <c r="E105" s="34" t="s">
        <v>41</v>
      </c>
      <c r="F105" s="30" t="s">
        <v>363</v>
      </c>
      <c r="G105" s="28"/>
    </row>
    <row r="106" spans="1:7" ht="13.5">
      <c r="A106" s="85">
        <v>13</v>
      </c>
      <c r="B106" s="43" t="s">
        <v>39</v>
      </c>
      <c r="C106" s="43" t="s">
        <v>23</v>
      </c>
      <c r="D106" s="43">
        <v>1392</v>
      </c>
      <c r="E106" s="45" t="s">
        <v>42</v>
      </c>
      <c r="F106" s="46" t="s">
        <v>364</v>
      </c>
      <c r="G106" s="47"/>
    </row>
    <row r="107" spans="1:7" ht="13.5">
      <c r="A107" s="84">
        <v>14</v>
      </c>
      <c r="B107" s="48" t="s">
        <v>43</v>
      </c>
      <c r="C107" s="48" t="s">
        <v>44</v>
      </c>
      <c r="D107" s="48">
        <v>1401</v>
      </c>
      <c r="E107" s="49" t="s">
        <v>365</v>
      </c>
      <c r="F107" s="50" t="s">
        <v>366</v>
      </c>
      <c r="G107" s="24"/>
    </row>
    <row r="108" spans="1:7" ht="13.5">
      <c r="A108" s="85">
        <v>14</v>
      </c>
      <c r="B108" s="38" t="s">
        <v>43</v>
      </c>
      <c r="C108" s="38" t="s">
        <v>44</v>
      </c>
      <c r="D108" s="38">
        <v>1402</v>
      </c>
      <c r="E108" s="34" t="s">
        <v>367</v>
      </c>
      <c r="F108" s="30" t="s">
        <v>368</v>
      </c>
      <c r="G108" s="28"/>
    </row>
    <row r="109" spans="1:7" ht="13.5">
      <c r="A109" s="85">
        <v>14</v>
      </c>
      <c r="B109" s="38" t="s">
        <v>43</v>
      </c>
      <c r="C109" s="38" t="s">
        <v>44</v>
      </c>
      <c r="D109" s="38">
        <v>1403</v>
      </c>
      <c r="E109" s="34" t="s">
        <v>369</v>
      </c>
      <c r="F109" s="30" t="s">
        <v>370</v>
      </c>
      <c r="G109" s="28"/>
    </row>
    <row r="110" spans="1:7" ht="13.5">
      <c r="A110" s="85">
        <v>14</v>
      </c>
      <c r="B110" s="38" t="s">
        <v>43</v>
      </c>
      <c r="C110" s="38" t="s">
        <v>44</v>
      </c>
      <c r="D110" s="38">
        <v>1404</v>
      </c>
      <c r="E110" s="34" t="s">
        <v>371</v>
      </c>
      <c r="F110" s="30" t="s">
        <v>372</v>
      </c>
      <c r="G110" s="28"/>
    </row>
    <row r="111" spans="1:7" ht="13.5">
      <c r="A111" s="85">
        <v>14</v>
      </c>
      <c r="B111" s="38" t="s">
        <v>43</v>
      </c>
      <c r="C111" s="38" t="s">
        <v>44</v>
      </c>
      <c r="D111" s="38">
        <v>1405</v>
      </c>
      <c r="E111" s="34" t="s">
        <v>373</v>
      </c>
      <c r="F111" s="30" t="s">
        <v>374</v>
      </c>
      <c r="G111" s="28"/>
    </row>
    <row r="112" spans="1:7" ht="13.5">
      <c r="A112" s="85">
        <v>14</v>
      </c>
      <c r="B112" s="38" t="s">
        <v>43</v>
      </c>
      <c r="C112" s="38" t="s">
        <v>44</v>
      </c>
      <c r="D112" s="38">
        <v>1406</v>
      </c>
      <c r="E112" s="34" t="s">
        <v>375</v>
      </c>
      <c r="F112" s="30" t="s">
        <v>376</v>
      </c>
      <c r="G112" s="28"/>
    </row>
    <row r="113" spans="1:7" ht="13.5">
      <c r="A113" s="85">
        <v>14</v>
      </c>
      <c r="B113" s="38" t="s">
        <v>45</v>
      </c>
      <c r="C113" s="38" t="s">
        <v>23</v>
      </c>
      <c r="D113" s="38">
        <v>1491</v>
      </c>
      <c r="E113" s="34" t="s">
        <v>46</v>
      </c>
      <c r="F113" s="30" t="s">
        <v>377</v>
      </c>
      <c r="G113" s="28"/>
    </row>
    <row r="114" spans="1:7" ht="13.5">
      <c r="A114" s="85">
        <v>14</v>
      </c>
      <c r="B114" s="38" t="s">
        <v>45</v>
      </c>
      <c r="C114" s="38" t="s">
        <v>23</v>
      </c>
      <c r="D114" s="38">
        <v>1492</v>
      </c>
      <c r="E114" s="34" t="s">
        <v>47</v>
      </c>
      <c r="F114" s="30" t="s">
        <v>378</v>
      </c>
      <c r="G114" s="28"/>
    </row>
    <row r="115" spans="1:7" ht="13.5">
      <c r="A115" s="85">
        <v>14</v>
      </c>
      <c r="B115" s="38" t="s">
        <v>43</v>
      </c>
      <c r="C115" s="38" t="s">
        <v>23</v>
      </c>
      <c r="D115" s="38">
        <v>1493</v>
      </c>
      <c r="E115" s="34" t="s">
        <v>48</v>
      </c>
      <c r="F115" s="30" t="s">
        <v>379</v>
      </c>
      <c r="G115" s="28"/>
    </row>
    <row r="116" spans="1:7" ht="13.5">
      <c r="A116" s="85">
        <v>14</v>
      </c>
      <c r="B116" s="51" t="s">
        <v>43</v>
      </c>
      <c r="C116" s="51" t="s">
        <v>23</v>
      </c>
      <c r="D116" s="51">
        <v>1494</v>
      </c>
      <c r="E116" s="36" t="s">
        <v>49</v>
      </c>
      <c r="F116" s="37" t="s">
        <v>380</v>
      </c>
      <c r="G116" s="52"/>
    </row>
    <row r="117" spans="1:7" ht="13.5">
      <c r="A117" s="84">
        <v>15</v>
      </c>
      <c r="B117" s="39" t="s">
        <v>50</v>
      </c>
      <c r="C117" s="39" t="s">
        <v>51</v>
      </c>
      <c r="D117" s="39">
        <v>1501</v>
      </c>
      <c r="E117" s="40" t="s">
        <v>381</v>
      </c>
      <c r="F117" s="41" t="s">
        <v>382</v>
      </c>
      <c r="G117" s="42"/>
    </row>
    <row r="118" spans="1:7" ht="13.5">
      <c r="A118" s="85">
        <v>15</v>
      </c>
      <c r="B118" s="38" t="s">
        <v>50</v>
      </c>
      <c r="C118" s="38" t="s">
        <v>51</v>
      </c>
      <c r="D118" s="38">
        <v>1502</v>
      </c>
      <c r="E118" s="34" t="s">
        <v>383</v>
      </c>
      <c r="F118" s="30" t="s">
        <v>384</v>
      </c>
      <c r="G118" s="28"/>
    </row>
    <row r="119" spans="1:7" ht="13.5">
      <c r="A119" s="85">
        <v>15</v>
      </c>
      <c r="B119" s="38" t="s">
        <v>50</v>
      </c>
      <c r="C119" s="38" t="s">
        <v>51</v>
      </c>
      <c r="D119" s="38">
        <v>1503</v>
      </c>
      <c r="E119" s="34" t="s">
        <v>385</v>
      </c>
      <c r="F119" s="30" t="s">
        <v>386</v>
      </c>
      <c r="G119" s="28"/>
    </row>
    <row r="120" spans="1:7" ht="13.5">
      <c r="A120" s="85">
        <v>15</v>
      </c>
      <c r="B120" s="38" t="s">
        <v>50</v>
      </c>
      <c r="C120" s="38" t="s">
        <v>51</v>
      </c>
      <c r="D120" s="38">
        <v>1504</v>
      </c>
      <c r="E120" s="34" t="s">
        <v>387</v>
      </c>
      <c r="F120" s="30" t="s">
        <v>388</v>
      </c>
      <c r="G120" s="28"/>
    </row>
    <row r="121" spans="1:7" ht="13.5">
      <c r="A121" s="85">
        <v>15</v>
      </c>
      <c r="B121" s="38" t="s">
        <v>50</v>
      </c>
      <c r="C121" s="38" t="s">
        <v>51</v>
      </c>
      <c r="D121" s="38">
        <v>1505</v>
      </c>
      <c r="E121" s="34" t="s">
        <v>389</v>
      </c>
      <c r="F121" s="30" t="s">
        <v>390</v>
      </c>
      <c r="G121" s="28"/>
    </row>
    <row r="122" spans="1:7" ht="13.5">
      <c r="A122" s="85">
        <v>15</v>
      </c>
      <c r="B122" s="38" t="s">
        <v>50</v>
      </c>
      <c r="C122" s="38" t="s">
        <v>51</v>
      </c>
      <c r="D122" s="38">
        <v>1506</v>
      </c>
      <c r="E122" s="34" t="s">
        <v>391</v>
      </c>
      <c r="F122" s="30" t="s">
        <v>392</v>
      </c>
      <c r="G122" s="28"/>
    </row>
    <row r="123" spans="1:7" ht="13.5">
      <c r="A123" s="85">
        <v>15</v>
      </c>
      <c r="B123" s="38" t="s">
        <v>50</v>
      </c>
      <c r="C123" s="38" t="s">
        <v>51</v>
      </c>
      <c r="D123" s="38">
        <v>1507</v>
      </c>
      <c r="E123" s="34" t="s">
        <v>393</v>
      </c>
      <c r="F123" s="30" t="s">
        <v>394</v>
      </c>
      <c r="G123" s="28"/>
    </row>
    <row r="124" spans="1:7" ht="13.5">
      <c r="A124" s="85">
        <v>15</v>
      </c>
      <c r="B124" s="38" t="s">
        <v>50</v>
      </c>
      <c r="C124" s="38" t="s">
        <v>51</v>
      </c>
      <c r="D124" s="38">
        <v>1508</v>
      </c>
      <c r="E124" s="34" t="s">
        <v>395</v>
      </c>
      <c r="F124" s="30" t="s">
        <v>396</v>
      </c>
      <c r="G124" s="28"/>
    </row>
    <row r="125" spans="1:7" ht="13.5">
      <c r="A125" s="85">
        <v>15</v>
      </c>
      <c r="B125" s="43" t="s">
        <v>50</v>
      </c>
      <c r="C125" s="43" t="s">
        <v>23</v>
      </c>
      <c r="D125" s="43">
        <v>1591</v>
      </c>
      <c r="E125" s="45" t="s">
        <v>52</v>
      </c>
      <c r="F125" s="46" t="s">
        <v>397</v>
      </c>
      <c r="G125" s="47"/>
    </row>
    <row r="126" spans="1:7" ht="13.5">
      <c r="A126" s="84">
        <v>16</v>
      </c>
      <c r="B126" s="48" t="s">
        <v>53</v>
      </c>
      <c r="C126" s="48" t="s">
        <v>54</v>
      </c>
      <c r="D126" s="48">
        <v>1601</v>
      </c>
      <c r="E126" s="49" t="s">
        <v>398</v>
      </c>
      <c r="F126" s="50" t="s">
        <v>399</v>
      </c>
      <c r="G126" s="24"/>
    </row>
    <row r="127" spans="1:7" ht="13.5">
      <c r="A127" s="85">
        <v>16</v>
      </c>
      <c r="B127" s="38" t="s">
        <v>53</v>
      </c>
      <c r="C127" s="38" t="s">
        <v>54</v>
      </c>
      <c r="D127" s="38">
        <v>1602</v>
      </c>
      <c r="E127" s="34" t="s">
        <v>400</v>
      </c>
      <c r="F127" s="30" t="s">
        <v>401</v>
      </c>
      <c r="G127" s="28"/>
    </row>
    <row r="128" spans="1:7" ht="13.5">
      <c r="A128" s="85">
        <v>16</v>
      </c>
      <c r="B128" s="38" t="s">
        <v>53</v>
      </c>
      <c r="C128" s="38" t="s">
        <v>54</v>
      </c>
      <c r="D128" s="38">
        <v>1603</v>
      </c>
      <c r="E128" s="34" t="s">
        <v>402</v>
      </c>
      <c r="F128" s="30" t="s">
        <v>403</v>
      </c>
      <c r="G128" s="28"/>
    </row>
    <row r="129" spans="1:7" ht="13.5">
      <c r="A129" s="85">
        <v>16</v>
      </c>
      <c r="B129" s="38" t="s">
        <v>53</v>
      </c>
      <c r="C129" s="38" t="s">
        <v>54</v>
      </c>
      <c r="D129" s="38">
        <v>1604</v>
      </c>
      <c r="E129" s="34" t="s">
        <v>404</v>
      </c>
      <c r="F129" s="30" t="s">
        <v>405</v>
      </c>
      <c r="G129" s="28"/>
    </row>
    <row r="130" spans="1:7" ht="13.5">
      <c r="A130" s="85">
        <v>16</v>
      </c>
      <c r="B130" s="38" t="s">
        <v>53</v>
      </c>
      <c r="C130" s="38" t="s">
        <v>54</v>
      </c>
      <c r="D130" s="38">
        <v>1605</v>
      </c>
      <c r="E130" s="34" t="s">
        <v>406</v>
      </c>
      <c r="F130" s="30" t="s">
        <v>407</v>
      </c>
      <c r="G130" s="28"/>
    </row>
    <row r="131" spans="1:7" ht="13.5">
      <c r="A131" s="85">
        <v>16</v>
      </c>
      <c r="B131" s="38" t="s">
        <v>53</v>
      </c>
      <c r="C131" s="38" t="s">
        <v>54</v>
      </c>
      <c r="D131" s="38">
        <v>1606</v>
      </c>
      <c r="E131" s="34" t="s">
        <v>408</v>
      </c>
      <c r="F131" s="30" t="s">
        <v>409</v>
      </c>
      <c r="G131" s="28"/>
    </row>
    <row r="132" spans="1:7" ht="13.5">
      <c r="A132" s="85">
        <v>16</v>
      </c>
      <c r="B132" s="51" t="s">
        <v>53</v>
      </c>
      <c r="C132" s="51" t="s">
        <v>54</v>
      </c>
      <c r="D132" s="51">
        <v>1607</v>
      </c>
      <c r="E132" s="36" t="s">
        <v>410</v>
      </c>
      <c r="F132" s="37" t="s">
        <v>411</v>
      </c>
      <c r="G132" s="52"/>
    </row>
    <row r="133" spans="1:7" ht="13.5">
      <c r="A133" s="84">
        <v>17</v>
      </c>
      <c r="B133" s="39" t="s">
        <v>55</v>
      </c>
      <c r="C133" s="39" t="s">
        <v>56</v>
      </c>
      <c r="D133" s="39">
        <v>1701</v>
      </c>
      <c r="E133" s="40" t="s">
        <v>412</v>
      </c>
      <c r="F133" s="41" t="s">
        <v>413</v>
      </c>
      <c r="G133" s="42"/>
    </row>
    <row r="134" spans="1:7" ht="13.5">
      <c r="A134" s="85">
        <v>17</v>
      </c>
      <c r="B134" s="38" t="s">
        <v>55</v>
      </c>
      <c r="C134" s="38" t="s">
        <v>56</v>
      </c>
      <c r="D134" s="38">
        <v>1702</v>
      </c>
      <c r="E134" s="34" t="s">
        <v>414</v>
      </c>
      <c r="F134" s="30" t="s">
        <v>415</v>
      </c>
      <c r="G134" s="28"/>
    </row>
    <row r="135" spans="1:7" ht="13.5">
      <c r="A135" s="85">
        <v>17</v>
      </c>
      <c r="B135" s="38" t="s">
        <v>55</v>
      </c>
      <c r="C135" s="38" t="s">
        <v>56</v>
      </c>
      <c r="D135" s="38">
        <v>1703</v>
      </c>
      <c r="E135" s="34" t="s">
        <v>416</v>
      </c>
      <c r="F135" s="30" t="s">
        <v>417</v>
      </c>
      <c r="G135" s="28"/>
    </row>
    <row r="136" spans="1:7" ht="13.5">
      <c r="A136" s="85">
        <v>17</v>
      </c>
      <c r="B136" s="38" t="s">
        <v>55</v>
      </c>
      <c r="C136" s="38" t="s">
        <v>56</v>
      </c>
      <c r="D136" s="107">
        <v>1704</v>
      </c>
      <c r="E136" s="108" t="s">
        <v>418</v>
      </c>
      <c r="F136" s="30" t="s">
        <v>419</v>
      </c>
      <c r="G136" s="106" t="s">
        <v>617</v>
      </c>
    </row>
    <row r="137" spans="1:7" ht="13.5">
      <c r="A137" s="85">
        <v>17</v>
      </c>
      <c r="B137" s="38" t="s">
        <v>55</v>
      </c>
      <c r="C137" s="38" t="s">
        <v>56</v>
      </c>
      <c r="D137" s="38">
        <v>1705</v>
      </c>
      <c r="E137" s="34" t="s">
        <v>420</v>
      </c>
      <c r="F137" s="30" t="s">
        <v>421</v>
      </c>
      <c r="G137" s="28"/>
    </row>
    <row r="138" spans="1:7" ht="13.5">
      <c r="A138" s="85">
        <v>17</v>
      </c>
      <c r="B138" s="38" t="s">
        <v>55</v>
      </c>
      <c r="C138" s="38" t="s">
        <v>56</v>
      </c>
      <c r="D138" s="38">
        <v>1706</v>
      </c>
      <c r="E138" s="34" t="s">
        <v>422</v>
      </c>
      <c r="F138" s="30" t="s">
        <v>423</v>
      </c>
      <c r="G138" s="28"/>
    </row>
    <row r="139" spans="1:7" ht="13.5">
      <c r="A139" s="85">
        <v>17</v>
      </c>
      <c r="B139" s="38" t="s">
        <v>55</v>
      </c>
      <c r="C139" s="38" t="s">
        <v>56</v>
      </c>
      <c r="D139" s="38">
        <v>1707</v>
      </c>
      <c r="E139" s="34" t="s">
        <v>424</v>
      </c>
      <c r="F139" s="30" t="s">
        <v>425</v>
      </c>
      <c r="G139" s="28"/>
    </row>
    <row r="140" spans="1:7" ht="13.5">
      <c r="A140" s="85">
        <v>17</v>
      </c>
      <c r="B140" s="38" t="s">
        <v>55</v>
      </c>
      <c r="C140" s="38" t="s">
        <v>56</v>
      </c>
      <c r="D140" s="38">
        <v>1708</v>
      </c>
      <c r="E140" s="34" t="s">
        <v>426</v>
      </c>
      <c r="F140" s="30" t="s">
        <v>427</v>
      </c>
      <c r="G140" s="28"/>
    </row>
    <row r="141" spans="1:7" ht="13.5">
      <c r="A141" s="85">
        <v>17</v>
      </c>
      <c r="B141" s="38" t="s">
        <v>55</v>
      </c>
      <c r="C141" s="38" t="s">
        <v>56</v>
      </c>
      <c r="D141" s="38">
        <v>1709</v>
      </c>
      <c r="E141" s="34" t="s">
        <v>428</v>
      </c>
      <c r="F141" s="30" t="s">
        <v>429</v>
      </c>
      <c r="G141" s="28"/>
    </row>
    <row r="142" spans="1:7" ht="13.5">
      <c r="A142" s="85">
        <v>17</v>
      </c>
      <c r="B142" s="38" t="s">
        <v>55</v>
      </c>
      <c r="C142" s="38" t="s">
        <v>56</v>
      </c>
      <c r="D142" s="38">
        <v>1710</v>
      </c>
      <c r="E142" s="34" t="s">
        <v>430</v>
      </c>
      <c r="F142" s="30" t="s">
        <v>431</v>
      </c>
      <c r="G142" s="28"/>
    </row>
    <row r="143" spans="1:7" ht="13.5">
      <c r="A143" s="85">
        <v>17</v>
      </c>
      <c r="B143" s="38" t="s">
        <v>55</v>
      </c>
      <c r="C143" s="38" t="s">
        <v>56</v>
      </c>
      <c r="D143" s="38">
        <v>1711</v>
      </c>
      <c r="E143" s="34" t="s">
        <v>432</v>
      </c>
      <c r="F143" s="30" t="s">
        <v>433</v>
      </c>
      <c r="G143" s="28"/>
    </row>
    <row r="144" spans="1:7" ht="13.5">
      <c r="A144" s="85">
        <v>17</v>
      </c>
      <c r="B144" s="43" t="s">
        <v>55</v>
      </c>
      <c r="C144" s="43" t="s">
        <v>56</v>
      </c>
      <c r="D144" s="43">
        <v>1712</v>
      </c>
      <c r="E144" s="45" t="s">
        <v>434</v>
      </c>
      <c r="F144" s="46" t="s">
        <v>435</v>
      </c>
      <c r="G144" s="47"/>
    </row>
    <row r="145" spans="1:7" ht="13.5">
      <c r="A145" s="84">
        <v>18</v>
      </c>
      <c r="B145" s="48" t="s">
        <v>57</v>
      </c>
      <c r="C145" s="48" t="s">
        <v>58</v>
      </c>
      <c r="D145" s="48">
        <v>1801</v>
      </c>
      <c r="E145" s="49" t="s">
        <v>436</v>
      </c>
      <c r="F145" s="50" t="s">
        <v>437</v>
      </c>
      <c r="G145" s="24"/>
    </row>
    <row r="146" spans="1:7" ht="13.5">
      <c r="A146" s="85">
        <v>18</v>
      </c>
      <c r="B146" s="38" t="s">
        <v>57</v>
      </c>
      <c r="C146" s="38" t="s">
        <v>58</v>
      </c>
      <c r="D146" s="38">
        <v>1802</v>
      </c>
      <c r="E146" s="34" t="s">
        <v>438</v>
      </c>
      <c r="F146" s="30" t="s">
        <v>439</v>
      </c>
      <c r="G146" s="28"/>
    </row>
    <row r="147" spans="1:7" ht="13.5">
      <c r="A147" s="85">
        <v>18</v>
      </c>
      <c r="B147" s="38" t="s">
        <v>57</v>
      </c>
      <c r="C147" s="38" t="s">
        <v>58</v>
      </c>
      <c r="D147" s="38">
        <v>1803</v>
      </c>
      <c r="E147" s="34" t="s">
        <v>440</v>
      </c>
      <c r="F147" s="30" t="s">
        <v>441</v>
      </c>
      <c r="G147" s="28"/>
    </row>
    <row r="148" spans="1:7" ht="13.5">
      <c r="A148" s="85">
        <v>18</v>
      </c>
      <c r="B148" s="38" t="s">
        <v>57</v>
      </c>
      <c r="C148" s="38" t="s">
        <v>58</v>
      </c>
      <c r="D148" s="38">
        <v>1804</v>
      </c>
      <c r="E148" s="34" t="s">
        <v>442</v>
      </c>
      <c r="F148" s="30" t="s">
        <v>443</v>
      </c>
      <c r="G148" s="28"/>
    </row>
    <row r="149" spans="1:7" ht="13.5">
      <c r="A149" s="85">
        <v>18</v>
      </c>
      <c r="B149" s="51" t="s">
        <v>57</v>
      </c>
      <c r="C149" s="51" t="s">
        <v>23</v>
      </c>
      <c r="D149" s="51">
        <v>1891</v>
      </c>
      <c r="E149" s="36" t="s">
        <v>59</v>
      </c>
      <c r="F149" s="37" t="s">
        <v>444</v>
      </c>
      <c r="G149" s="52"/>
    </row>
    <row r="150" spans="1:7" ht="13.5">
      <c r="A150" s="84">
        <v>19</v>
      </c>
      <c r="B150" s="39" t="s">
        <v>60</v>
      </c>
      <c r="C150" s="39" t="s">
        <v>61</v>
      </c>
      <c r="D150" s="39">
        <v>1901</v>
      </c>
      <c r="E150" s="40" t="s">
        <v>445</v>
      </c>
      <c r="F150" s="41" t="s">
        <v>446</v>
      </c>
      <c r="G150" s="42"/>
    </row>
    <row r="151" spans="1:7" ht="13.5">
      <c r="A151" s="85">
        <v>19</v>
      </c>
      <c r="B151" s="38" t="s">
        <v>60</v>
      </c>
      <c r="C151" s="38" t="s">
        <v>61</v>
      </c>
      <c r="D151" s="38">
        <v>1902</v>
      </c>
      <c r="E151" s="53" t="s">
        <v>62</v>
      </c>
      <c r="F151" s="54" t="s">
        <v>447</v>
      </c>
      <c r="G151" s="55" t="s">
        <v>63</v>
      </c>
    </row>
    <row r="152" spans="1:7" ht="13.5">
      <c r="A152" s="85">
        <v>19</v>
      </c>
      <c r="B152" s="38" t="s">
        <v>60</v>
      </c>
      <c r="C152" s="38" t="s">
        <v>61</v>
      </c>
      <c r="D152" s="107">
        <v>1903</v>
      </c>
      <c r="E152" s="108" t="s">
        <v>448</v>
      </c>
      <c r="F152" s="30" t="s">
        <v>449</v>
      </c>
      <c r="G152" s="106" t="s">
        <v>617</v>
      </c>
    </row>
    <row r="153" spans="1:7" ht="13.5">
      <c r="A153" s="85">
        <v>19</v>
      </c>
      <c r="B153" s="38" t="s">
        <v>60</v>
      </c>
      <c r="C153" s="38" t="s">
        <v>61</v>
      </c>
      <c r="D153" s="107">
        <v>1904</v>
      </c>
      <c r="E153" s="108" t="s">
        <v>450</v>
      </c>
      <c r="F153" s="30" t="s">
        <v>451</v>
      </c>
      <c r="G153" s="106" t="s">
        <v>617</v>
      </c>
    </row>
    <row r="154" spans="1:7" ht="13.5">
      <c r="A154" s="85">
        <v>19</v>
      </c>
      <c r="B154" s="38" t="s">
        <v>60</v>
      </c>
      <c r="C154" s="38" t="s">
        <v>61</v>
      </c>
      <c r="D154" s="38">
        <v>1905</v>
      </c>
      <c r="E154" s="34" t="s">
        <v>452</v>
      </c>
      <c r="F154" s="30" t="s">
        <v>453</v>
      </c>
      <c r="G154" s="28"/>
    </row>
    <row r="155" spans="1:7" ht="13.5">
      <c r="A155" s="85">
        <v>19</v>
      </c>
      <c r="B155" s="38" t="s">
        <v>60</v>
      </c>
      <c r="C155" s="38" t="s">
        <v>61</v>
      </c>
      <c r="D155" s="38">
        <v>1906</v>
      </c>
      <c r="E155" s="34" t="s">
        <v>454</v>
      </c>
      <c r="F155" s="30" t="s">
        <v>455</v>
      </c>
      <c r="G155" s="28"/>
    </row>
    <row r="156" spans="1:7" ht="13.5">
      <c r="A156" s="85">
        <v>19</v>
      </c>
      <c r="B156" s="38" t="s">
        <v>60</v>
      </c>
      <c r="C156" s="38" t="s">
        <v>61</v>
      </c>
      <c r="D156" s="38">
        <v>1907</v>
      </c>
      <c r="E156" s="34" t="s">
        <v>456</v>
      </c>
      <c r="F156" s="30" t="s">
        <v>457</v>
      </c>
      <c r="G156" s="28"/>
    </row>
    <row r="157" spans="1:7" ht="13.5">
      <c r="A157" s="85">
        <v>19</v>
      </c>
      <c r="B157" s="38" t="s">
        <v>60</v>
      </c>
      <c r="C157" s="38" t="s">
        <v>61</v>
      </c>
      <c r="D157" s="38">
        <v>1908</v>
      </c>
      <c r="E157" s="34" t="s">
        <v>458</v>
      </c>
      <c r="F157" s="30" t="s">
        <v>459</v>
      </c>
      <c r="G157" s="28"/>
    </row>
    <row r="158" spans="1:7" ht="13.5">
      <c r="A158" s="85">
        <v>19</v>
      </c>
      <c r="B158" s="38" t="s">
        <v>60</v>
      </c>
      <c r="C158" s="38" t="s">
        <v>61</v>
      </c>
      <c r="D158" s="38">
        <v>1909</v>
      </c>
      <c r="E158" s="34" t="s">
        <v>460</v>
      </c>
      <c r="F158" s="30" t="s">
        <v>461</v>
      </c>
      <c r="G158" s="28"/>
    </row>
    <row r="159" spans="1:7" ht="13.5">
      <c r="A159" s="85">
        <v>19</v>
      </c>
      <c r="B159" s="38" t="s">
        <v>60</v>
      </c>
      <c r="C159" s="38" t="s">
        <v>61</v>
      </c>
      <c r="D159" s="38">
        <v>1910</v>
      </c>
      <c r="E159" s="34" t="s">
        <v>462</v>
      </c>
      <c r="F159" s="30" t="s">
        <v>463</v>
      </c>
      <c r="G159" s="28"/>
    </row>
    <row r="160" spans="1:7" ht="13.5">
      <c r="A160" s="85">
        <v>19</v>
      </c>
      <c r="B160" s="38" t="s">
        <v>60</v>
      </c>
      <c r="C160" s="38" t="s">
        <v>61</v>
      </c>
      <c r="D160" s="38">
        <v>1911</v>
      </c>
      <c r="E160" s="34" t="s">
        <v>464</v>
      </c>
      <c r="F160" s="30" t="s">
        <v>465</v>
      </c>
      <c r="G160" s="28"/>
    </row>
    <row r="161" spans="1:7" ht="13.5">
      <c r="A161" s="85">
        <v>19</v>
      </c>
      <c r="B161" s="38" t="s">
        <v>60</v>
      </c>
      <c r="C161" s="38" t="s">
        <v>61</v>
      </c>
      <c r="D161" s="38">
        <v>1912</v>
      </c>
      <c r="E161" s="34" t="s">
        <v>466</v>
      </c>
      <c r="F161" s="30" t="s">
        <v>467</v>
      </c>
      <c r="G161" s="28"/>
    </row>
    <row r="162" spans="1:7" ht="13.5">
      <c r="A162" s="85">
        <v>19</v>
      </c>
      <c r="B162" s="43" t="s">
        <v>60</v>
      </c>
      <c r="C162" s="43" t="s">
        <v>23</v>
      </c>
      <c r="D162" s="43">
        <v>1991</v>
      </c>
      <c r="E162" s="45" t="s">
        <v>64</v>
      </c>
      <c r="F162" s="46" t="s">
        <v>468</v>
      </c>
      <c r="G162" s="47"/>
    </row>
    <row r="163" spans="1:7" ht="13.5">
      <c r="A163" s="84">
        <v>20</v>
      </c>
      <c r="B163" s="48" t="s">
        <v>65</v>
      </c>
      <c r="C163" s="48" t="s">
        <v>66</v>
      </c>
      <c r="D163" s="48">
        <v>2001</v>
      </c>
      <c r="E163" s="49" t="s">
        <v>469</v>
      </c>
      <c r="F163" s="50" t="s">
        <v>470</v>
      </c>
      <c r="G163" s="24"/>
    </row>
    <row r="164" spans="1:7" ht="13.5">
      <c r="A164" s="85">
        <v>20</v>
      </c>
      <c r="B164" s="38" t="s">
        <v>65</v>
      </c>
      <c r="C164" s="38" t="s">
        <v>66</v>
      </c>
      <c r="D164" s="38">
        <v>2002</v>
      </c>
      <c r="E164" s="34" t="s">
        <v>471</v>
      </c>
      <c r="F164" s="30" t="s">
        <v>472</v>
      </c>
      <c r="G164" s="28"/>
    </row>
    <row r="165" spans="1:7" ht="13.5">
      <c r="A165" s="85">
        <v>20</v>
      </c>
      <c r="B165" s="38" t="s">
        <v>65</v>
      </c>
      <c r="C165" s="38" t="s">
        <v>66</v>
      </c>
      <c r="D165" s="38">
        <v>2003</v>
      </c>
      <c r="E165" s="34" t="s">
        <v>473</v>
      </c>
      <c r="F165" s="30" t="s">
        <v>474</v>
      </c>
      <c r="G165" s="28"/>
    </row>
    <row r="166" spans="1:7" ht="13.5">
      <c r="A166" s="85">
        <v>20</v>
      </c>
      <c r="B166" s="38" t="s">
        <v>65</v>
      </c>
      <c r="C166" s="38" t="s">
        <v>66</v>
      </c>
      <c r="D166" s="38">
        <v>2004</v>
      </c>
      <c r="E166" s="34" t="s">
        <v>475</v>
      </c>
      <c r="F166" s="30" t="s">
        <v>476</v>
      </c>
      <c r="G166" s="28"/>
    </row>
    <row r="167" spans="1:7" ht="13.5">
      <c r="A167" s="85">
        <v>20</v>
      </c>
      <c r="B167" s="38" t="s">
        <v>65</v>
      </c>
      <c r="C167" s="38" t="s">
        <v>66</v>
      </c>
      <c r="D167" s="38">
        <v>2005</v>
      </c>
      <c r="E167" s="34" t="s">
        <v>477</v>
      </c>
      <c r="F167" s="30" t="s">
        <v>478</v>
      </c>
      <c r="G167" s="28"/>
    </row>
    <row r="168" spans="1:7" ht="13.5">
      <c r="A168" s="85">
        <v>20</v>
      </c>
      <c r="B168" s="51" t="s">
        <v>65</v>
      </c>
      <c r="C168" s="51" t="s">
        <v>66</v>
      </c>
      <c r="D168" s="51">
        <v>2006</v>
      </c>
      <c r="E168" s="36" t="s">
        <v>479</v>
      </c>
      <c r="F168" s="37" t="s">
        <v>480</v>
      </c>
      <c r="G168" s="52"/>
    </row>
    <row r="169" spans="1:7" ht="13.5">
      <c r="A169" s="84">
        <v>21</v>
      </c>
      <c r="B169" s="39" t="s">
        <v>67</v>
      </c>
      <c r="C169" s="39" t="s">
        <v>68</v>
      </c>
      <c r="D169" s="39">
        <v>2101</v>
      </c>
      <c r="E169" s="40" t="s">
        <v>481</v>
      </c>
      <c r="F169" s="41" t="s">
        <v>482</v>
      </c>
      <c r="G169" s="42"/>
    </row>
    <row r="170" spans="1:7" ht="13.5">
      <c r="A170" s="85">
        <v>21</v>
      </c>
      <c r="B170" s="38" t="s">
        <v>67</v>
      </c>
      <c r="C170" s="38" t="s">
        <v>68</v>
      </c>
      <c r="D170" s="38">
        <v>2102</v>
      </c>
      <c r="E170" s="34" t="s">
        <v>483</v>
      </c>
      <c r="F170" s="30" t="s">
        <v>484</v>
      </c>
      <c r="G170" s="28"/>
    </row>
    <row r="171" spans="1:7" ht="13.5">
      <c r="A171" s="85">
        <v>21</v>
      </c>
      <c r="B171" s="38" t="s">
        <v>67</v>
      </c>
      <c r="C171" s="38" t="s">
        <v>68</v>
      </c>
      <c r="D171" s="38">
        <v>2103</v>
      </c>
      <c r="E171" s="34" t="s">
        <v>485</v>
      </c>
      <c r="F171" s="30" t="s">
        <v>486</v>
      </c>
      <c r="G171" s="28"/>
    </row>
    <row r="172" spans="1:7" ht="13.5">
      <c r="A172" s="85">
        <v>21</v>
      </c>
      <c r="B172" s="38" t="s">
        <v>67</v>
      </c>
      <c r="C172" s="38" t="s">
        <v>68</v>
      </c>
      <c r="D172" s="38">
        <v>2104</v>
      </c>
      <c r="E172" s="34" t="s">
        <v>487</v>
      </c>
      <c r="F172" s="30" t="s">
        <v>488</v>
      </c>
      <c r="G172" s="28"/>
    </row>
    <row r="173" spans="1:7" ht="13.5">
      <c r="A173" s="85">
        <v>21</v>
      </c>
      <c r="B173" s="38" t="s">
        <v>67</v>
      </c>
      <c r="C173" s="38" t="s">
        <v>68</v>
      </c>
      <c r="D173" s="38">
        <v>2105</v>
      </c>
      <c r="E173" s="34" t="s">
        <v>489</v>
      </c>
      <c r="F173" s="30" t="s">
        <v>490</v>
      </c>
      <c r="G173" s="28"/>
    </row>
    <row r="174" spans="1:7" ht="13.5">
      <c r="A174" s="85">
        <v>21</v>
      </c>
      <c r="B174" s="38" t="s">
        <v>67</v>
      </c>
      <c r="C174" s="38" t="s">
        <v>68</v>
      </c>
      <c r="D174" s="38">
        <v>2106</v>
      </c>
      <c r="E174" s="34" t="s">
        <v>491</v>
      </c>
      <c r="F174" s="30" t="s">
        <v>492</v>
      </c>
      <c r="G174" s="28"/>
    </row>
    <row r="175" spans="1:7" ht="13.5">
      <c r="A175" s="85">
        <v>21</v>
      </c>
      <c r="B175" s="38" t="s">
        <v>67</v>
      </c>
      <c r="C175" s="38" t="s">
        <v>68</v>
      </c>
      <c r="D175" s="38">
        <v>2107</v>
      </c>
      <c r="E175" s="34" t="s">
        <v>493</v>
      </c>
      <c r="F175" s="30" t="s">
        <v>494</v>
      </c>
      <c r="G175" s="28"/>
    </row>
    <row r="176" spans="1:7" ht="13.5">
      <c r="A176" s="85">
        <v>21</v>
      </c>
      <c r="B176" s="43" t="s">
        <v>69</v>
      </c>
      <c r="C176" s="43" t="s">
        <v>23</v>
      </c>
      <c r="D176" s="43">
        <v>2191</v>
      </c>
      <c r="E176" s="45" t="s">
        <v>70</v>
      </c>
      <c r="F176" s="46" t="s">
        <v>495</v>
      </c>
      <c r="G176" s="47"/>
    </row>
    <row r="177" spans="1:7" ht="13.5">
      <c r="A177" s="84">
        <v>22</v>
      </c>
      <c r="B177" s="48" t="s">
        <v>71</v>
      </c>
      <c r="C177" s="48" t="s">
        <v>72</v>
      </c>
      <c r="D177" s="48">
        <v>2201</v>
      </c>
      <c r="E177" s="56" t="s">
        <v>496</v>
      </c>
      <c r="F177" s="50" t="s">
        <v>497</v>
      </c>
      <c r="G177" s="24"/>
    </row>
    <row r="178" spans="1:7" ht="13.5">
      <c r="A178" s="85">
        <v>22</v>
      </c>
      <c r="B178" s="38" t="s">
        <v>71</v>
      </c>
      <c r="C178" s="38" t="s">
        <v>72</v>
      </c>
      <c r="D178" s="38">
        <v>2202</v>
      </c>
      <c r="E178" s="34" t="s">
        <v>498</v>
      </c>
      <c r="F178" s="30" t="s">
        <v>499</v>
      </c>
      <c r="G178" s="28"/>
    </row>
    <row r="179" spans="1:7" ht="13.5">
      <c r="A179" s="85">
        <v>22</v>
      </c>
      <c r="B179" s="38" t="s">
        <v>71</v>
      </c>
      <c r="C179" s="38" t="s">
        <v>72</v>
      </c>
      <c r="D179" s="38">
        <v>2203</v>
      </c>
      <c r="E179" s="34" t="s">
        <v>500</v>
      </c>
      <c r="F179" s="30" t="s">
        <v>501</v>
      </c>
      <c r="G179" s="28"/>
    </row>
    <row r="180" spans="1:7" ht="13.5">
      <c r="A180" s="85">
        <v>22</v>
      </c>
      <c r="B180" s="38" t="s">
        <v>71</v>
      </c>
      <c r="C180" s="38" t="s">
        <v>72</v>
      </c>
      <c r="D180" s="38">
        <v>2204</v>
      </c>
      <c r="E180" s="34" t="s">
        <v>502</v>
      </c>
      <c r="F180" s="30" t="s">
        <v>503</v>
      </c>
      <c r="G180" s="28"/>
    </row>
    <row r="181" spans="1:7" ht="13.5">
      <c r="A181" s="85">
        <v>22</v>
      </c>
      <c r="B181" s="38" t="s">
        <v>71</v>
      </c>
      <c r="C181" s="38" t="s">
        <v>72</v>
      </c>
      <c r="D181" s="38">
        <v>2205</v>
      </c>
      <c r="E181" s="34" t="s">
        <v>504</v>
      </c>
      <c r="F181" s="30" t="s">
        <v>505</v>
      </c>
      <c r="G181" s="28"/>
    </row>
    <row r="182" spans="1:7" ht="13.5">
      <c r="A182" s="85">
        <v>22</v>
      </c>
      <c r="B182" s="38" t="s">
        <v>71</v>
      </c>
      <c r="C182" s="38" t="s">
        <v>72</v>
      </c>
      <c r="D182" s="38">
        <v>2206</v>
      </c>
      <c r="E182" s="34" t="s">
        <v>506</v>
      </c>
      <c r="F182" s="30" t="s">
        <v>507</v>
      </c>
      <c r="G182" s="28"/>
    </row>
    <row r="183" spans="1:7" ht="13.5">
      <c r="A183" s="85">
        <v>22</v>
      </c>
      <c r="B183" s="38" t="s">
        <v>71</v>
      </c>
      <c r="C183" s="38" t="s">
        <v>72</v>
      </c>
      <c r="D183" s="38">
        <v>2207</v>
      </c>
      <c r="E183" s="34" t="s">
        <v>508</v>
      </c>
      <c r="F183" s="30" t="s">
        <v>509</v>
      </c>
      <c r="G183" s="28"/>
    </row>
    <row r="184" spans="1:7" ht="13.5">
      <c r="A184" s="85">
        <v>22</v>
      </c>
      <c r="B184" s="51" t="s">
        <v>71</v>
      </c>
      <c r="C184" s="51" t="s">
        <v>72</v>
      </c>
      <c r="D184" s="51">
        <v>2208</v>
      </c>
      <c r="E184" s="36" t="s">
        <v>510</v>
      </c>
      <c r="F184" s="37" t="s">
        <v>511</v>
      </c>
      <c r="G184" s="52"/>
    </row>
    <row r="185" spans="1:7" ht="13.5">
      <c r="A185" s="84">
        <v>23</v>
      </c>
      <c r="B185" s="39" t="s">
        <v>73</v>
      </c>
      <c r="C185" s="39" t="s">
        <v>74</v>
      </c>
      <c r="D185" s="39">
        <v>2301</v>
      </c>
      <c r="E185" s="40" t="s">
        <v>512</v>
      </c>
      <c r="F185" s="41" t="s">
        <v>513</v>
      </c>
      <c r="G185" s="42"/>
    </row>
    <row r="186" spans="1:7" ht="13.5">
      <c r="A186" s="85">
        <v>23</v>
      </c>
      <c r="B186" s="38" t="s">
        <v>73</v>
      </c>
      <c r="C186" s="38" t="s">
        <v>74</v>
      </c>
      <c r="D186" s="38">
        <v>2302</v>
      </c>
      <c r="E186" s="34" t="s">
        <v>514</v>
      </c>
      <c r="F186" s="30" t="s">
        <v>515</v>
      </c>
      <c r="G186" s="28"/>
    </row>
    <row r="187" spans="1:7" ht="13.5">
      <c r="A187" s="85">
        <v>23</v>
      </c>
      <c r="B187" s="38" t="s">
        <v>73</v>
      </c>
      <c r="C187" s="38" t="s">
        <v>74</v>
      </c>
      <c r="D187" s="38">
        <v>2303</v>
      </c>
      <c r="E187" s="34" t="s">
        <v>516</v>
      </c>
      <c r="F187" s="30" t="s">
        <v>517</v>
      </c>
      <c r="G187" s="28"/>
    </row>
    <row r="188" spans="1:7" ht="13.5">
      <c r="A188" s="85">
        <v>23</v>
      </c>
      <c r="B188" s="38" t="s">
        <v>73</v>
      </c>
      <c r="C188" s="38" t="s">
        <v>75</v>
      </c>
      <c r="D188" s="38">
        <v>2304</v>
      </c>
      <c r="E188" s="34" t="s">
        <v>518</v>
      </c>
      <c r="F188" s="30" t="s">
        <v>519</v>
      </c>
      <c r="G188" s="28"/>
    </row>
    <row r="189" spans="1:7" ht="13.5">
      <c r="A189" s="85">
        <v>23</v>
      </c>
      <c r="B189" s="38" t="s">
        <v>73</v>
      </c>
      <c r="C189" s="38" t="s">
        <v>75</v>
      </c>
      <c r="D189" s="38">
        <v>2305</v>
      </c>
      <c r="E189" s="34" t="s">
        <v>520</v>
      </c>
      <c r="F189" s="30" t="s">
        <v>521</v>
      </c>
      <c r="G189" s="28"/>
    </row>
    <row r="190" spans="1:7" ht="13.5">
      <c r="A190" s="85">
        <v>23</v>
      </c>
      <c r="B190" s="38" t="s">
        <v>73</v>
      </c>
      <c r="C190" s="38" t="s">
        <v>522</v>
      </c>
      <c r="D190" s="38">
        <v>2381</v>
      </c>
      <c r="E190" s="34" t="s">
        <v>523</v>
      </c>
      <c r="F190" s="30" t="s">
        <v>524</v>
      </c>
      <c r="G190" s="28"/>
    </row>
    <row r="191" spans="1:7" ht="13.5">
      <c r="A191" s="85">
        <v>23</v>
      </c>
      <c r="B191" s="38" t="s">
        <v>76</v>
      </c>
      <c r="C191" s="38" t="s">
        <v>23</v>
      </c>
      <c r="D191" s="38">
        <v>2391</v>
      </c>
      <c r="E191" s="34" t="s">
        <v>77</v>
      </c>
      <c r="F191" s="30" t="s">
        <v>525</v>
      </c>
      <c r="G191" s="28"/>
    </row>
    <row r="192" spans="1:7" ht="13.5">
      <c r="A192" s="85">
        <v>23</v>
      </c>
      <c r="B192" s="43" t="s">
        <v>76</v>
      </c>
      <c r="C192" s="43" t="s">
        <v>23</v>
      </c>
      <c r="D192" s="43">
        <v>2392</v>
      </c>
      <c r="E192" s="45" t="s">
        <v>618</v>
      </c>
      <c r="F192" s="46" t="s">
        <v>619</v>
      </c>
      <c r="G192" s="113" t="s">
        <v>620</v>
      </c>
    </row>
    <row r="193" spans="1:7" ht="13.5">
      <c r="A193" s="84">
        <v>24</v>
      </c>
      <c r="B193" s="48" t="s">
        <v>78</v>
      </c>
      <c r="C193" s="48" t="s">
        <v>79</v>
      </c>
      <c r="D193" s="48">
        <v>2401</v>
      </c>
      <c r="E193" s="49" t="s">
        <v>526</v>
      </c>
      <c r="F193" s="50" t="s">
        <v>527</v>
      </c>
      <c r="G193" s="24"/>
    </row>
    <row r="194" spans="1:7" ht="13.5">
      <c r="A194" s="85">
        <v>24</v>
      </c>
      <c r="B194" s="38" t="s">
        <v>78</v>
      </c>
      <c r="C194" s="38" t="s">
        <v>80</v>
      </c>
      <c r="D194" s="38">
        <v>2402</v>
      </c>
      <c r="E194" s="34" t="s">
        <v>528</v>
      </c>
      <c r="F194" s="30" t="s">
        <v>529</v>
      </c>
      <c r="G194" s="28"/>
    </row>
    <row r="195" spans="1:7" ht="13.5">
      <c r="A195" s="85">
        <v>24</v>
      </c>
      <c r="B195" s="38" t="s">
        <v>78</v>
      </c>
      <c r="C195" s="38" t="s">
        <v>81</v>
      </c>
      <c r="D195" s="38">
        <v>2403</v>
      </c>
      <c r="E195" s="34" t="s">
        <v>530</v>
      </c>
      <c r="F195" s="30" t="s">
        <v>531</v>
      </c>
      <c r="G195" s="28"/>
    </row>
    <row r="196" spans="1:7" ht="13.5">
      <c r="A196" s="85">
        <v>24</v>
      </c>
      <c r="B196" s="38" t="s">
        <v>78</v>
      </c>
      <c r="C196" s="38" t="s">
        <v>31</v>
      </c>
      <c r="D196" s="38">
        <v>2481</v>
      </c>
      <c r="E196" s="34" t="s">
        <v>82</v>
      </c>
      <c r="F196" s="30" t="s">
        <v>532</v>
      </c>
      <c r="G196" s="28"/>
    </row>
    <row r="197" spans="1:7" ht="13.5">
      <c r="A197" s="85">
        <v>24</v>
      </c>
      <c r="B197" s="38" t="s">
        <v>83</v>
      </c>
      <c r="C197" s="38" t="s">
        <v>23</v>
      </c>
      <c r="D197" s="38">
        <v>2491</v>
      </c>
      <c r="E197" s="34" t="s">
        <v>84</v>
      </c>
      <c r="F197" s="30" t="s">
        <v>533</v>
      </c>
      <c r="G197" s="28"/>
    </row>
    <row r="198" spans="1:7" ht="13.5">
      <c r="A198" s="85">
        <v>24</v>
      </c>
      <c r="B198" s="43" t="s">
        <v>83</v>
      </c>
      <c r="C198" s="43" t="s">
        <v>23</v>
      </c>
      <c r="D198" s="43">
        <v>2492</v>
      </c>
      <c r="E198" s="45" t="s">
        <v>85</v>
      </c>
      <c r="F198" s="46" t="s">
        <v>534</v>
      </c>
      <c r="G198" s="47"/>
    </row>
    <row r="199" spans="1:7" ht="13.5">
      <c r="A199" s="84">
        <v>25</v>
      </c>
      <c r="B199" s="39" t="s">
        <v>86</v>
      </c>
      <c r="C199" s="39" t="s">
        <v>87</v>
      </c>
      <c r="D199" s="39">
        <v>2501</v>
      </c>
      <c r="E199" s="40" t="s">
        <v>88</v>
      </c>
      <c r="F199" s="41" t="s">
        <v>535</v>
      </c>
      <c r="G199" s="42"/>
    </row>
    <row r="200" spans="1:7" ht="13.5">
      <c r="A200" s="85">
        <v>25</v>
      </c>
      <c r="B200" s="43" t="s">
        <v>86</v>
      </c>
      <c r="C200" s="43" t="s">
        <v>89</v>
      </c>
      <c r="D200" s="43">
        <v>2502</v>
      </c>
      <c r="E200" s="45" t="s">
        <v>536</v>
      </c>
      <c r="F200" s="46" t="s">
        <v>537</v>
      </c>
      <c r="G200" s="47"/>
    </row>
    <row r="201" spans="1:7" ht="13.5">
      <c r="A201" s="84">
        <v>26</v>
      </c>
      <c r="B201" s="38" t="s">
        <v>90</v>
      </c>
      <c r="C201" s="38" t="s">
        <v>91</v>
      </c>
      <c r="D201" s="38">
        <v>2601</v>
      </c>
      <c r="E201" s="34" t="s">
        <v>538</v>
      </c>
      <c r="F201" s="30" t="s">
        <v>539</v>
      </c>
      <c r="G201" s="28"/>
    </row>
    <row r="202" spans="1:7" ht="13.5">
      <c r="A202" s="85">
        <v>26</v>
      </c>
      <c r="B202" s="38" t="s">
        <v>90</v>
      </c>
      <c r="C202" s="38" t="s">
        <v>91</v>
      </c>
      <c r="D202" s="38">
        <v>2602</v>
      </c>
      <c r="E202" s="34" t="s">
        <v>540</v>
      </c>
      <c r="F202" s="30" t="s">
        <v>541</v>
      </c>
      <c r="G202" s="28"/>
    </row>
    <row r="203" spans="1:7" ht="13.5">
      <c r="A203" s="85">
        <v>26</v>
      </c>
      <c r="B203" s="38" t="s">
        <v>90</v>
      </c>
      <c r="C203" s="38" t="s">
        <v>91</v>
      </c>
      <c r="D203" s="38">
        <v>2603</v>
      </c>
      <c r="E203" s="34" t="s">
        <v>542</v>
      </c>
      <c r="F203" s="30" t="s">
        <v>543</v>
      </c>
      <c r="G203" s="28"/>
    </row>
    <row r="204" spans="1:7" ht="13.5">
      <c r="A204" s="85">
        <v>26</v>
      </c>
      <c r="B204" s="38" t="s">
        <v>90</v>
      </c>
      <c r="C204" s="38" t="s">
        <v>91</v>
      </c>
      <c r="D204" s="38">
        <v>2604</v>
      </c>
      <c r="E204" s="34" t="s">
        <v>544</v>
      </c>
      <c r="F204" s="30" t="s">
        <v>545</v>
      </c>
      <c r="G204" s="28"/>
    </row>
    <row r="205" spans="1:7" ht="13.5">
      <c r="A205" s="85">
        <v>26</v>
      </c>
      <c r="B205" s="38" t="s">
        <v>90</v>
      </c>
      <c r="C205" s="38" t="s">
        <v>91</v>
      </c>
      <c r="D205" s="38">
        <v>2605</v>
      </c>
      <c r="E205" s="34" t="s">
        <v>546</v>
      </c>
      <c r="F205" s="30" t="s">
        <v>547</v>
      </c>
      <c r="G205" s="28"/>
    </row>
    <row r="206" spans="1:7" ht="13.5">
      <c r="A206" s="85">
        <v>27</v>
      </c>
      <c r="B206" s="38"/>
      <c r="C206" s="38"/>
      <c r="D206" s="38">
        <v>2700</v>
      </c>
      <c r="E206" s="34"/>
      <c r="F206" s="30"/>
      <c r="G206" s="28"/>
    </row>
    <row r="207" spans="1:7" ht="13.5">
      <c r="A207" s="85">
        <v>27</v>
      </c>
      <c r="B207" s="38"/>
      <c r="C207" s="38"/>
      <c r="D207" s="38">
        <v>2701</v>
      </c>
      <c r="E207" s="34"/>
      <c r="F207" s="30"/>
      <c r="G207" s="28"/>
    </row>
    <row r="208" spans="1:7" ht="13.5">
      <c r="A208" s="85">
        <v>27</v>
      </c>
      <c r="B208" s="38"/>
      <c r="C208" s="38"/>
      <c r="D208" s="38">
        <v>2702</v>
      </c>
      <c r="E208" s="34"/>
      <c r="F208" s="30"/>
      <c r="G208" s="28"/>
    </row>
    <row r="209" spans="1:7" ht="13.5">
      <c r="A209" s="85">
        <v>27</v>
      </c>
      <c r="B209" s="38"/>
      <c r="C209" s="38"/>
      <c r="D209" s="38">
        <v>2703</v>
      </c>
      <c r="E209" s="34"/>
      <c r="F209" s="30"/>
      <c r="G209" s="28"/>
    </row>
    <row r="210" spans="1:7" ht="13.5">
      <c r="A210" s="85">
        <v>27</v>
      </c>
      <c r="B210" s="38"/>
      <c r="C210" s="38"/>
      <c r="D210" s="38">
        <v>2704</v>
      </c>
      <c r="E210" s="34"/>
      <c r="F210" s="30"/>
      <c r="G210" s="28"/>
    </row>
    <row r="211" spans="1:7" ht="14.25" thickBot="1">
      <c r="A211" s="83">
        <v>27</v>
      </c>
      <c r="B211" s="57"/>
      <c r="C211" s="57"/>
      <c r="D211" s="57">
        <v>2705</v>
      </c>
      <c r="E211" s="58"/>
      <c r="F211" s="59"/>
      <c r="G211" s="60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/>
  <headerFooter alignWithMargins="0"/>
  <rowBreaks count="1" manualBreakCount="1">
    <brk id="1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"/>
  <sheetViews>
    <sheetView zoomScale="115" zoomScaleNormal="115" zoomScaleSheetLayoutView="75" workbookViewId="0">
      <selection sqref="A1:Y1"/>
    </sheetView>
  </sheetViews>
  <sheetFormatPr defaultColWidth="9" defaultRowHeight="11.25"/>
  <cols>
    <col min="1" max="1" width="5.125" style="62" bestFit="1" customWidth="1"/>
    <col min="2" max="2" width="8.75" style="62" customWidth="1"/>
    <col min="3" max="3" width="5.125" style="62" customWidth="1"/>
    <col min="4" max="4" width="8.75" style="62" customWidth="1"/>
    <col min="5" max="5" width="0.75" style="62" customWidth="1"/>
    <col min="6" max="6" width="5.125" style="62" customWidth="1"/>
    <col min="7" max="7" width="8.75" style="62" customWidth="1"/>
    <col min="8" max="8" width="0.75" style="62" customWidth="1"/>
    <col min="9" max="9" width="5.125" style="62" bestFit="1" customWidth="1"/>
    <col min="10" max="10" width="8.75" style="62" customWidth="1"/>
    <col min="11" max="11" width="0.75" style="62" customWidth="1"/>
    <col min="12" max="12" width="5.125" style="62" customWidth="1"/>
    <col min="13" max="13" width="8.75" style="62" customWidth="1"/>
    <col min="14" max="14" width="0.75" style="62" customWidth="1"/>
    <col min="15" max="15" width="5.125" style="62" customWidth="1"/>
    <col min="16" max="16" width="8.75" style="62" customWidth="1"/>
    <col min="17" max="17" width="0.75" style="62" customWidth="1"/>
    <col min="18" max="18" width="5.125" style="62" customWidth="1"/>
    <col min="19" max="19" width="8.75" style="62" customWidth="1"/>
    <col min="20" max="20" width="0.75" style="62" customWidth="1"/>
    <col min="21" max="21" width="5.125" style="62" customWidth="1"/>
    <col min="22" max="22" width="8.75" style="62" customWidth="1"/>
    <col min="23" max="23" width="0.75" style="62" customWidth="1"/>
    <col min="24" max="24" width="5.125" style="62" customWidth="1"/>
    <col min="25" max="25" width="16.5" style="62" customWidth="1"/>
    <col min="26" max="16384" width="9" style="62"/>
  </cols>
  <sheetData>
    <row r="1" spans="1:25" ht="25.15" customHeight="1">
      <c r="A1" s="126" t="s">
        <v>613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5" ht="12" thickBot="1">
      <c r="A2" s="63"/>
      <c r="B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5" ht="12.4" customHeight="1">
      <c r="A3" s="127" t="s">
        <v>92</v>
      </c>
      <c r="B3" s="128"/>
      <c r="C3" s="128"/>
      <c r="D3" s="129"/>
      <c r="F3" s="120" t="s">
        <v>93</v>
      </c>
      <c r="G3" s="121"/>
      <c r="H3" s="64"/>
      <c r="I3" s="120" t="s">
        <v>94</v>
      </c>
      <c r="J3" s="121"/>
      <c r="K3" s="64"/>
      <c r="L3" s="120" t="s">
        <v>95</v>
      </c>
      <c r="M3" s="121"/>
      <c r="N3" s="65"/>
      <c r="O3" s="120" t="s">
        <v>96</v>
      </c>
      <c r="P3" s="121"/>
      <c r="Q3" s="64"/>
      <c r="R3" s="120" t="s">
        <v>118</v>
      </c>
      <c r="S3" s="121"/>
      <c r="T3" s="64"/>
      <c r="U3" s="120" t="s">
        <v>99</v>
      </c>
      <c r="V3" s="121"/>
      <c r="W3" s="64"/>
      <c r="X3" s="124" t="s">
        <v>100</v>
      </c>
      <c r="Y3" s="125"/>
    </row>
    <row r="4" spans="1:25" ht="12.4" customHeight="1" thickBot="1">
      <c r="A4" s="66" t="s">
        <v>101</v>
      </c>
      <c r="B4" s="67" t="s">
        <v>102</v>
      </c>
      <c r="C4" s="66" t="s">
        <v>101</v>
      </c>
      <c r="D4" s="67" t="s">
        <v>102</v>
      </c>
      <c r="F4" s="66" t="s">
        <v>101</v>
      </c>
      <c r="G4" s="67" t="s">
        <v>102</v>
      </c>
      <c r="H4" s="64"/>
      <c r="I4" s="66" t="s">
        <v>101</v>
      </c>
      <c r="J4" s="67" t="s">
        <v>102</v>
      </c>
      <c r="K4" s="64"/>
      <c r="L4" s="66" t="s">
        <v>101</v>
      </c>
      <c r="M4" s="67" t="s">
        <v>102</v>
      </c>
      <c r="N4" s="64"/>
      <c r="O4" s="66" t="s">
        <v>101</v>
      </c>
      <c r="P4" s="67" t="s">
        <v>102</v>
      </c>
      <c r="Q4" s="64"/>
      <c r="R4" s="66" t="s">
        <v>101</v>
      </c>
      <c r="S4" s="67" t="s">
        <v>102</v>
      </c>
      <c r="T4" s="64"/>
      <c r="U4" s="66" t="s">
        <v>101</v>
      </c>
      <c r="V4" s="67" t="s">
        <v>102</v>
      </c>
      <c r="W4" s="64"/>
      <c r="X4" s="122" t="s">
        <v>103</v>
      </c>
      <c r="Y4" s="123"/>
    </row>
    <row r="5" spans="1:25" ht="12.4" customHeight="1" thickTop="1" thickBot="1">
      <c r="A5" s="68">
        <f>コード!D2</f>
        <v>1001</v>
      </c>
      <c r="B5" s="69" t="str">
        <f>コード!E2</f>
        <v>東長崎</v>
      </c>
      <c r="C5" s="70">
        <f>コード!D40</f>
        <v>1081</v>
      </c>
      <c r="D5" s="71" t="str">
        <f>コード!E40</f>
        <v>長崎東</v>
      </c>
      <c r="F5" s="68">
        <f>コード!D52</f>
        <v>1101</v>
      </c>
      <c r="G5" s="69" t="str">
        <f>コード!E52</f>
        <v>宮</v>
      </c>
      <c r="H5" s="64"/>
      <c r="I5" s="68">
        <f>コード!D83</f>
        <v>1201</v>
      </c>
      <c r="J5" s="69" t="str">
        <f>コード!E83</f>
        <v>第一</v>
      </c>
      <c r="K5" s="64"/>
      <c r="L5" s="68">
        <f>コード!D107</f>
        <v>1401</v>
      </c>
      <c r="M5" s="69" t="str">
        <f>コード!E107</f>
        <v>玖島</v>
      </c>
      <c r="N5" s="64"/>
      <c r="O5" s="86">
        <f>コード!D133</f>
        <v>1701</v>
      </c>
      <c r="P5" s="69" t="str">
        <f>コード!E133</f>
        <v>厳原</v>
      </c>
      <c r="Q5" s="64"/>
      <c r="R5" s="68">
        <f>コード!D163</f>
        <v>2001</v>
      </c>
      <c r="S5" s="69" t="str">
        <f>コード!E163</f>
        <v>西彼</v>
      </c>
      <c r="T5" s="64"/>
      <c r="U5" s="68">
        <f>コード!D185</f>
        <v>2301</v>
      </c>
      <c r="V5" s="69" t="str">
        <f>コード!E185</f>
        <v>長与</v>
      </c>
      <c r="W5" s="64"/>
      <c r="X5" s="66" t="s">
        <v>101</v>
      </c>
      <c r="Y5" s="67" t="s">
        <v>101</v>
      </c>
    </row>
    <row r="6" spans="1:25" ht="12.4" customHeight="1" thickTop="1">
      <c r="A6" s="68">
        <f>コード!D3</f>
        <v>1002</v>
      </c>
      <c r="B6" s="69" t="str">
        <f>コード!E3</f>
        <v>日見</v>
      </c>
      <c r="C6" s="68">
        <f>コード!D41</f>
        <v>1082</v>
      </c>
      <c r="D6" s="69" t="str">
        <f>コード!E41</f>
        <v>長大附属</v>
      </c>
      <c r="F6" s="68">
        <f>コード!D53</f>
        <v>1102</v>
      </c>
      <c r="G6" s="69" t="str">
        <f>コード!E53</f>
        <v>三川内</v>
      </c>
      <c r="H6" s="64"/>
      <c r="I6" s="68">
        <f>コード!D84</f>
        <v>1202</v>
      </c>
      <c r="J6" s="69" t="str">
        <f>コード!E84</f>
        <v>第二</v>
      </c>
      <c r="K6" s="64"/>
      <c r="L6" s="68">
        <f>コード!D108</f>
        <v>1402</v>
      </c>
      <c r="M6" s="69" t="str">
        <f>コード!E108</f>
        <v>西大村</v>
      </c>
      <c r="N6" s="64"/>
      <c r="O6" s="68">
        <f>コード!D134</f>
        <v>1702</v>
      </c>
      <c r="P6" s="69" t="str">
        <f>コード!E134</f>
        <v>久田</v>
      </c>
      <c r="Q6" s="64"/>
      <c r="R6" s="68">
        <f>コード!D164</f>
        <v>2002</v>
      </c>
      <c r="S6" s="69" t="str">
        <f>コード!E164</f>
        <v>西海</v>
      </c>
      <c r="T6" s="64"/>
      <c r="U6" s="68">
        <f>コード!D186</f>
        <v>2302</v>
      </c>
      <c r="V6" s="69" t="str">
        <f>コード!E186</f>
        <v>長与第二</v>
      </c>
      <c r="W6" s="64"/>
      <c r="X6" s="68">
        <v>1082</v>
      </c>
      <c r="Y6" s="69" t="s">
        <v>104</v>
      </c>
    </row>
    <row r="7" spans="1:25" ht="12.4" customHeight="1">
      <c r="A7" s="68">
        <f>コード!D4</f>
        <v>1003</v>
      </c>
      <c r="B7" s="69" t="str">
        <f>コード!E4</f>
        <v>桜馬場</v>
      </c>
      <c r="C7" s="68">
        <f>コード!D42</f>
        <v>1083</v>
      </c>
      <c r="D7" s="69" t="str">
        <f>コード!E42</f>
        <v>海星</v>
      </c>
      <c r="F7" s="68">
        <f>コード!D54</f>
        <v>1103</v>
      </c>
      <c r="G7" s="69" t="str">
        <f>コード!E54</f>
        <v>広田</v>
      </c>
      <c r="H7" s="64"/>
      <c r="I7" s="68">
        <f>コード!D85</f>
        <v>1203</v>
      </c>
      <c r="J7" s="69" t="str">
        <f>コード!E85</f>
        <v>第三</v>
      </c>
      <c r="K7" s="64"/>
      <c r="L7" s="68">
        <f>コード!D109</f>
        <v>1403</v>
      </c>
      <c r="M7" s="69" t="str">
        <f>コード!E109</f>
        <v>萱瀬</v>
      </c>
      <c r="N7" s="64"/>
      <c r="O7" s="68">
        <f>コード!D135</f>
        <v>1703</v>
      </c>
      <c r="P7" s="69" t="str">
        <f>コード!E135</f>
        <v>豆酘</v>
      </c>
      <c r="Q7" s="64"/>
      <c r="R7" s="68">
        <f>コード!D165</f>
        <v>2003</v>
      </c>
      <c r="S7" s="69" t="str">
        <f>コード!E165</f>
        <v>大崎</v>
      </c>
      <c r="T7" s="64"/>
      <c r="U7" s="68">
        <f>コード!D187</f>
        <v>2303</v>
      </c>
      <c r="V7" s="69" t="str">
        <f>コード!E187</f>
        <v>高田</v>
      </c>
      <c r="W7" s="64"/>
      <c r="X7" s="68">
        <v>1083</v>
      </c>
      <c r="Y7" s="69" t="s">
        <v>548</v>
      </c>
    </row>
    <row r="8" spans="1:25" ht="12.4" customHeight="1">
      <c r="A8" s="68">
        <f>コード!D5</f>
        <v>1004</v>
      </c>
      <c r="B8" s="69" t="str">
        <f>コード!E5</f>
        <v>片淵</v>
      </c>
      <c r="C8" s="68">
        <f>コード!D43</f>
        <v>1084</v>
      </c>
      <c r="D8" s="69" t="str">
        <f>コード!E43</f>
        <v>長崎南山</v>
      </c>
      <c r="F8" s="68">
        <f>コード!D55</f>
        <v>1104</v>
      </c>
      <c r="G8" s="69" t="str">
        <f>コード!E55</f>
        <v>早岐</v>
      </c>
      <c r="H8" s="64"/>
      <c r="I8" s="68">
        <f>コード!D86</f>
        <v>1204</v>
      </c>
      <c r="J8" s="69" t="str">
        <f>コード!E86</f>
        <v>三会</v>
      </c>
      <c r="K8" s="64"/>
      <c r="L8" s="68">
        <f>コード!D110</f>
        <v>1404</v>
      </c>
      <c r="M8" s="69" t="str">
        <f>コード!E110</f>
        <v>郡</v>
      </c>
      <c r="N8" s="64"/>
      <c r="O8" s="111">
        <f>コード!D136</f>
        <v>1704</v>
      </c>
      <c r="P8" s="112" t="str">
        <f>コード!E136</f>
        <v>佐須</v>
      </c>
      <c r="Q8" s="64"/>
      <c r="R8" s="68">
        <f>コード!D166</f>
        <v>2004</v>
      </c>
      <c r="S8" s="69" t="str">
        <f>コード!E166</f>
        <v>江島</v>
      </c>
      <c r="T8" s="64"/>
      <c r="U8" s="68">
        <f>コード!D188</f>
        <v>2304</v>
      </c>
      <c r="V8" s="69" t="str">
        <f>コード!E188</f>
        <v>時津</v>
      </c>
      <c r="W8" s="64"/>
      <c r="X8" s="68">
        <v>1084</v>
      </c>
      <c r="Y8" s="69" t="s">
        <v>105</v>
      </c>
    </row>
    <row r="9" spans="1:25" ht="12.4" customHeight="1">
      <c r="A9" s="68">
        <f>コード!D6</f>
        <v>1005</v>
      </c>
      <c r="B9" s="69" t="str">
        <f>コード!E6</f>
        <v>長崎</v>
      </c>
      <c r="C9" s="68">
        <f>コード!D44</f>
        <v>1085</v>
      </c>
      <c r="D9" s="69" t="str">
        <f>コード!E44</f>
        <v>活水</v>
      </c>
      <c r="F9" s="68">
        <f>コード!D56</f>
        <v>1105</v>
      </c>
      <c r="G9" s="69" t="str">
        <f>コード!E56</f>
        <v>東明</v>
      </c>
      <c r="H9" s="64"/>
      <c r="I9" s="68">
        <f>コード!D87</f>
        <v>1205</v>
      </c>
      <c r="J9" s="69" t="str">
        <f>コード!E87</f>
        <v>有明</v>
      </c>
      <c r="K9" s="64"/>
      <c r="L9" s="68">
        <f>コード!D111</f>
        <v>1405</v>
      </c>
      <c r="M9" s="69" t="str">
        <f>コード!E111</f>
        <v>大村</v>
      </c>
      <c r="N9" s="64"/>
      <c r="O9" s="68">
        <f>コード!D137</f>
        <v>1705</v>
      </c>
      <c r="P9" s="69" t="str">
        <f>コード!E137</f>
        <v>鶏知</v>
      </c>
      <c r="Q9" s="64"/>
      <c r="R9" s="68">
        <f>コード!D167</f>
        <v>2005</v>
      </c>
      <c r="S9" s="69" t="str">
        <f>コード!E167</f>
        <v>平島</v>
      </c>
      <c r="T9" s="64"/>
      <c r="U9" s="68">
        <f>コード!D189</f>
        <v>2305</v>
      </c>
      <c r="V9" s="69" t="str">
        <f>コード!E189</f>
        <v>鳴北</v>
      </c>
      <c r="W9" s="64"/>
      <c r="X9" s="68">
        <v>1085</v>
      </c>
      <c r="Y9" s="69" t="s">
        <v>549</v>
      </c>
    </row>
    <row r="10" spans="1:25" ht="12.4" customHeight="1" thickBot="1">
      <c r="A10" s="68">
        <f>コード!D7</f>
        <v>1006</v>
      </c>
      <c r="B10" s="69" t="str">
        <f>コード!E7</f>
        <v>小島</v>
      </c>
      <c r="C10" s="68">
        <f>コード!D45</f>
        <v>1086</v>
      </c>
      <c r="D10" s="69" t="str">
        <f>コード!E45</f>
        <v>玉成附属</v>
      </c>
      <c r="F10" s="68">
        <f>コード!D57</f>
        <v>1106</v>
      </c>
      <c r="G10" s="69" t="str">
        <f>コード!E57</f>
        <v>日宇</v>
      </c>
      <c r="H10" s="64"/>
      <c r="I10" s="75">
        <f>コード!D88</f>
        <v>1291</v>
      </c>
      <c r="J10" s="73" t="str">
        <f>コード!E88</f>
        <v>島原特支</v>
      </c>
      <c r="K10" s="64"/>
      <c r="L10" s="68">
        <f>コード!D112</f>
        <v>1406</v>
      </c>
      <c r="M10" s="69" t="str">
        <f>コード!E112</f>
        <v>桜が原</v>
      </c>
      <c r="N10" s="64"/>
      <c r="O10" s="68">
        <f>コード!D138</f>
        <v>1706</v>
      </c>
      <c r="P10" s="69" t="str">
        <f>コード!E138</f>
        <v>大船越</v>
      </c>
      <c r="Q10" s="64"/>
      <c r="R10" s="75">
        <f>コード!D168</f>
        <v>2006</v>
      </c>
      <c r="S10" s="73" t="str">
        <f>コード!E168</f>
        <v>大瀬戸</v>
      </c>
      <c r="T10" s="64"/>
      <c r="U10" s="68">
        <f>コード!D190</f>
        <v>2381</v>
      </c>
      <c r="V10" s="69" t="str">
        <f>コード!E190</f>
        <v>青雲</v>
      </c>
      <c r="W10" s="64"/>
      <c r="X10" s="68">
        <v>1086</v>
      </c>
      <c r="Y10" s="69" t="s">
        <v>550</v>
      </c>
    </row>
    <row r="11" spans="1:25" ht="12.4" customHeight="1" thickBot="1">
      <c r="A11" s="68">
        <f>コード!D8</f>
        <v>1007</v>
      </c>
      <c r="B11" s="69" t="str">
        <f>コード!E8</f>
        <v>日吉</v>
      </c>
      <c r="C11" s="68">
        <f>コード!D46</f>
        <v>1087</v>
      </c>
      <c r="D11" s="69" t="str">
        <f>コード!E46</f>
        <v>純心</v>
      </c>
      <c r="F11" s="68">
        <f>コード!D58</f>
        <v>1107</v>
      </c>
      <c r="G11" s="69" t="str">
        <f>コード!E58</f>
        <v>崎辺</v>
      </c>
      <c r="H11" s="64"/>
      <c r="K11" s="64"/>
      <c r="L11" s="68">
        <f>コード!D113</f>
        <v>1491</v>
      </c>
      <c r="M11" s="69" t="str">
        <f>コード!E113</f>
        <v>ろう学校</v>
      </c>
      <c r="N11" s="64"/>
      <c r="O11" s="68">
        <f>コード!D139</f>
        <v>1707</v>
      </c>
      <c r="P11" s="69" t="str">
        <f>コード!E139</f>
        <v>豊玉</v>
      </c>
      <c r="Q11" s="64"/>
      <c r="T11" s="64"/>
      <c r="U11" s="68">
        <f>コード!D191</f>
        <v>2391</v>
      </c>
      <c r="V11" s="69" t="str">
        <f>コード!E191</f>
        <v>盲学校</v>
      </c>
      <c r="W11" s="64"/>
      <c r="X11" s="68">
        <v>1087</v>
      </c>
      <c r="Y11" s="69" t="s">
        <v>551</v>
      </c>
    </row>
    <row r="12" spans="1:25" ht="12.4" customHeight="1" thickBot="1">
      <c r="A12" s="68">
        <f>コード!D9</f>
        <v>1008</v>
      </c>
      <c r="B12" s="69" t="str">
        <f>コード!E9</f>
        <v>茂木</v>
      </c>
      <c r="C12" s="68">
        <f>コード!D47</f>
        <v>1088</v>
      </c>
      <c r="D12" s="69" t="str">
        <f>コード!E47</f>
        <v>長崎精道</v>
      </c>
      <c r="F12" s="68">
        <f>コード!D59</f>
        <v>1108</v>
      </c>
      <c r="G12" s="69" t="str">
        <f>コード!E59</f>
        <v>福石</v>
      </c>
      <c r="H12" s="64"/>
      <c r="I12" s="120" t="s">
        <v>112</v>
      </c>
      <c r="J12" s="121"/>
      <c r="K12" s="64"/>
      <c r="L12" s="68">
        <f>コード!D114</f>
        <v>1492</v>
      </c>
      <c r="M12" s="69" t="str">
        <f>コード!E114</f>
        <v>虹の原特支</v>
      </c>
      <c r="N12" s="64"/>
      <c r="O12" s="68">
        <f>コード!D140</f>
        <v>1708</v>
      </c>
      <c r="P12" s="69" t="str">
        <f>コード!E140</f>
        <v>西部</v>
      </c>
      <c r="Q12" s="64"/>
      <c r="R12" s="120" t="s">
        <v>98</v>
      </c>
      <c r="S12" s="121"/>
      <c r="T12" s="64"/>
      <c r="U12" s="75">
        <f>コード!D192</f>
        <v>2392</v>
      </c>
      <c r="V12" s="73" t="str">
        <f>コード!E192</f>
        <v>時和特別支援学校</v>
      </c>
      <c r="W12" s="64"/>
      <c r="X12" s="68">
        <v>1088</v>
      </c>
      <c r="Y12" s="69" t="s">
        <v>106</v>
      </c>
    </row>
    <row r="13" spans="1:25" ht="12.4" customHeight="1" thickBot="1">
      <c r="A13" s="111">
        <f>コード!D10</f>
        <v>1009</v>
      </c>
      <c r="B13" s="112" t="str">
        <f>コード!E10</f>
        <v>南</v>
      </c>
      <c r="C13" s="68">
        <f>コード!D48</f>
        <v>1089</v>
      </c>
      <c r="D13" s="69" t="str">
        <f>コード!E48</f>
        <v>精道三川台</v>
      </c>
      <c r="F13" s="68">
        <f>コード!D60</f>
        <v>1109</v>
      </c>
      <c r="G13" s="69" t="str">
        <f>コード!E60</f>
        <v>山澄</v>
      </c>
      <c r="H13" s="64"/>
      <c r="I13" s="66" t="s">
        <v>101</v>
      </c>
      <c r="J13" s="67" t="s">
        <v>102</v>
      </c>
      <c r="K13" s="64"/>
      <c r="L13" s="68">
        <f>コード!D115</f>
        <v>1493</v>
      </c>
      <c r="M13" s="69" t="str">
        <f>コード!E115</f>
        <v>大村特支</v>
      </c>
      <c r="N13" s="64"/>
      <c r="O13" s="68">
        <f>コード!D141</f>
        <v>1709</v>
      </c>
      <c r="P13" s="69" t="str">
        <f>コード!E141</f>
        <v>東部</v>
      </c>
      <c r="Q13" s="64"/>
      <c r="R13" s="66" t="s">
        <v>101</v>
      </c>
      <c r="S13" s="67" t="s">
        <v>102</v>
      </c>
      <c r="T13" s="64"/>
      <c r="W13" s="64"/>
      <c r="X13" s="68">
        <v>1089</v>
      </c>
      <c r="Y13" s="69" t="s">
        <v>107</v>
      </c>
    </row>
    <row r="14" spans="1:25" ht="12.4" customHeight="1" thickTop="1" thickBot="1">
      <c r="A14" s="68">
        <f>コード!D11</f>
        <v>1010</v>
      </c>
      <c r="B14" s="69" t="str">
        <f>コード!E11</f>
        <v>大浦</v>
      </c>
      <c r="C14" s="68">
        <f>コード!D49</f>
        <v>1091</v>
      </c>
      <c r="D14" s="69" t="str">
        <f>コード!E49</f>
        <v>鶴南特支</v>
      </c>
      <c r="F14" s="68">
        <f>コード!D61</f>
        <v>1110</v>
      </c>
      <c r="G14" s="69" t="str">
        <f>コード!E61</f>
        <v>祇園</v>
      </c>
      <c r="H14" s="64"/>
      <c r="I14" s="68">
        <f>コード!D89</f>
        <v>1301</v>
      </c>
      <c r="J14" s="69" t="str">
        <f>コード!E89</f>
        <v>諫早</v>
      </c>
      <c r="K14" s="64"/>
      <c r="L14" s="75">
        <f>コード!D116</f>
        <v>1494</v>
      </c>
      <c r="M14" s="73" t="str">
        <f>コード!E116</f>
        <v>大村特支 西大村分教室</v>
      </c>
      <c r="N14" s="64"/>
      <c r="O14" s="68">
        <f>コード!D142</f>
        <v>1710</v>
      </c>
      <c r="P14" s="69" t="str">
        <f>コード!E142</f>
        <v>仁田</v>
      </c>
      <c r="Q14" s="64"/>
      <c r="R14" s="68">
        <f>コード!D169</f>
        <v>2101</v>
      </c>
      <c r="S14" s="69" t="str">
        <f>コード!E169</f>
        <v>国見</v>
      </c>
      <c r="T14" s="64"/>
      <c r="U14" s="120" t="s">
        <v>113</v>
      </c>
      <c r="V14" s="121"/>
      <c r="W14" s="64"/>
      <c r="X14" s="68">
        <v>1182</v>
      </c>
      <c r="Y14" s="69" t="s">
        <v>552</v>
      </c>
    </row>
    <row r="15" spans="1:25" ht="12.4" customHeight="1" thickBot="1">
      <c r="A15" s="68">
        <f>コード!D12</f>
        <v>1011</v>
      </c>
      <c r="B15" s="69" t="str">
        <f>コード!E12</f>
        <v>梅香崎</v>
      </c>
      <c r="C15" s="68">
        <f>コード!D50</f>
        <v>1092</v>
      </c>
      <c r="D15" s="69" t="str">
        <f>コード!E50</f>
        <v>長崎特支</v>
      </c>
      <c r="F15" s="68">
        <f>コード!D62</f>
        <v>1111</v>
      </c>
      <c r="G15" s="69" t="str">
        <f>コード!E62</f>
        <v>清水</v>
      </c>
      <c r="H15" s="64"/>
      <c r="I15" s="68">
        <f>コード!D90</f>
        <v>1302</v>
      </c>
      <c r="J15" s="69" t="str">
        <f>コード!E90</f>
        <v>北諫早</v>
      </c>
      <c r="K15" s="64"/>
      <c r="N15" s="64"/>
      <c r="O15" s="68">
        <f>コード!D143</f>
        <v>1711</v>
      </c>
      <c r="P15" s="69" t="str">
        <f>コード!E143</f>
        <v>佐須奈</v>
      </c>
      <c r="Q15" s="64"/>
      <c r="R15" s="68">
        <f>コード!D170</f>
        <v>2102</v>
      </c>
      <c r="S15" s="69" t="str">
        <f>コード!E170</f>
        <v>瑞穂</v>
      </c>
      <c r="T15" s="64"/>
      <c r="U15" s="66" t="s">
        <v>101</v>
      </c>
      <c r="V15" s="67" t="s">
        <v>102</v>
      </c>
      <c r="W15" s="64"/>
      <c r="X15" s="68">
        <v>1183</v>
      </c>
      <c r="Y15" s="69" t="s">
        <v>108</v>
      </c>
    </row>
    <row r="16" spans="1:25" ht="12.4" customHeight="1" thickTop="1" thickBot="1">
      <c r="A16" s="68">
        <f>コード!D13</f>
        <v>1012</v>
      </c>
      <c r="B16" s="69" t="str">
        <f>コード!E13</f>
        <v>戸町</v>
      </c>
      <c r="C16" s="75">
        <f>コード!D51</f>
        <v>1093</v>
      </c>
      <c r="D16" s="73" t="str">
        <f>コード!E51</f>
        <v>長大附属特支</v>
      </c>
      <c r="F16" s="68">
        <f>コード!D63</f>
        <v>1112</v>
      </c>
      <c r="G16" s="69" t="str">
        <f>コード!E63</f>
        <v>光海</v>
      </c>
      <c r="H16" s="64"/>
      <c r="I16" s="68">
        <f>コード!D91</f>
        <v>1303</v>
      </c>
      <c r="J16" s="69" t="str">
        <f>コード!E91</f>
        <v>小野</v>
      </c>
      <c r="K16" s="64"/>
      <c r="L16" s="120" t="s">
        <v>124</v>
      </c>
      <c r="M16" s="121"/>
      <c r="N16" s="64"/>
      <c r="O16" s="75">
        <f>コード!D144</f>
        <v>1712</v>
      </c>
      <c r="P16" s="73" t="str">
        <f>コード!E144</f>
        <v>比田勝</v>
      </c>
      <c r="Q16" s="64"/>
      <c r="R16" s="68">
        <f>コード!D171</f>
        <v>2103</v>
      </c>
      <c r="S16" s="69" t="str">
        <f>コード!E171</f>
        <v>吾妻</v>
      </c>
      <c r="T16" s="64"/>
      <c r="U16" s="68">
        <f>コード!D193</f>
        <v>2401</v>
      </c>
      <c r="V16" s="69" t="str">
        <f>コード!E193</f>
        <v>東彼杵</v>
      </c>
      <c r="W16" s="64"/>
      <c r="X16" s="68">
        <v>1382</v>
      </c>
      <c r="Y16" s="69" t="s">
        <v>553</v>
      </c>
    </row>
    <row r="17" spans="1:25" ht="12.4" customHeight="1" thickBot="1">
      <c r="A17" s="68">
        <f>コード!D14</f>
        <v>1013</v>
      </c>
      <c r="B17" s="69" t="str">
        <f>コード!E14</f>
        <v>土井首</v>
      </c>
      <c r="C17" s="76"/>
      <c r="D17" s="76"/>
      <c r="F17" s="68">
        <f>コード!D64</f>
        <v>1113</v>
      </c>
      <c r="G17" s="69" t="str">
        <f>コード!E64</f>
        <v>愛宕</v>
      </c>
      <c r="H17" s="64"/>
      <c r="I17" s="68">
        <f>コード!D92</f>
        <v>1304</v>
      </c>
      <c r="J17" s="69" t="str">
        <f>コード!E92</f>
        <v>有喜</v>
      </c>
      <c r="K17" s="64"/>
      <c r="L17" s="66" t="s">
        <v>101</v>
      </c>
      <c r="M17" s="67" t="s">
        <v>102</v>
      </c>
      <c r="N17" s="64"/>
      <c r="O17" s="64"/>
      <c r="P17" s="64"/>
      <c r="Q17" s="64"/>
      <c r="R17" s="68">
        <f>コード!D172</f>
        <v>2104</v>
      </c>
      <c r="S17" s="69" t="str">
        <f>コード!E172</f>
        <v>愛野</v>
      </c>
      <c r="T17" s="64"/>
      <c r="U17" s="68">
        <f>コード!D194</f>
        <v>2402</v>
      </c>
      <c r="V17" s="69" t="str">
        <f>コード!E194</f>
        <v>川棚</v>
      </c>
      <c r="W17" s="64"/>
      <c r="X17" s="72">
        <v>2481</v>
      </c>
      <c r="Y17" s="73" t="s">
        <v>109</v>
      </c>
    </row>
    <row r="18" spans="1:25" ht="12.4" customHeight="1" thickTop="1" thickBot="1">
      <c r="A18" s="68">
        <f>コード!D15</f>
        <v>1014</v>
      </c>
      <c r="B18" s="69" t="str">
        <f>コード!E15</f>
        <v>土井首　開成分校</v>
      </c>
      <c r="C18" s="76"/>
      <c r="D18" s="76"/>
      <c r="F18" s="68">
        <f>コード!D65</f>
        <v>1114</v>
      </c>
      <c r="G18" s="69" t="str">
        <f>コード!E65</f>
        <v>日野</v>
      </c>
      <c r="H18" s="64"/>
      <c r="I18" s="68">
        <f>コード!D93</f>
        <v>1305</v>
      </c>
      <c r="J18" s="69" t="str">
        <f>コード!E93</f>
        <v>西諫早</v>
      </c>
      <c r="K18" s="64"/>
      <c r="L18" s="68">
        <f>コード!D117</f>
        <v>1501</v>
      </c>
      <c r="M18" s="69" t="str">
        <f>コード!E117</f>
        <v>平戸</v>
      </c>
      <c r="N18" s="64"/>
      <c r="O18" s="120" t="s">
        <v>121</v>
      </c>
      <c r="P18" s="121"/>
      <c r="Q18" s="64"/>
      <c r="R18" s="68">
        <f>コード!D173</f>
        <v>2105</v>
      </c>
      <c r="S18" s="69" t="str">
        <f>コード!E173</f>
        <v>千々石</v>
      </c>
      <c r="T18" s="64"/>
      <c r="U18" s="68">
        <f>コード!D195</f>
        <v>2403</v>
      </c>
      <c r="V18" s="69" t="str">
        <f>コード!E195</f>
        <v>波佐見</v>
      </c>
      <c r="W18" s="64"/>
      <c r="X18" s="74"/>
      <c r="Y18" s="74"/>
    </row>
    <row r="19" spans="1:25" ht="12.4" customHeight="1" thickBot="1">
      <c r="A19" s="68">
        <f>コード!D16</f>
        <v>1015</v>
      </c>
      <c r="B19" s="69" t="str">
        <f>コード!E16</f>
        <v>深堀</v>
      </c>
      <c r="C19" s="76"/>
      <c r="D19" s="76"/>
      <c r="F19" s="68">
        <f>コード!D66</f>
        <v>1115</v>
      </c>
      <c r="G19" s="69" t="str">
        <f>コード!E66</f>
        <v>相浦</v>
      </c>
      <c r="H19" s="64"/>
      <c r="I19" s="68">
        <f>コード!D94</f>
        <v>1306</v>
      </c>
      <c r="J19" s="69" t="str">
        <f>コード!E94</f>
        <v>明峰</v>
      </c>
      <c r="K19" s="64"/>
      <c r="L19" s="68">
        <f>コード!D118</f>
        <v>1502</v>
      </c>
      <c r="M19" s="69" t="str">
        <f>コード!E118</f>
        <v>中野</v>
      </c>
      <c r="N19" s="64"/>
      <c r="O19" s="66" t="s">
        <v>101</v>
      </c>
      <c r="P19" s="67" t="s">
        <v>102</v>
      </c>
      <c r="Q19" s="64"/>
      <c r="R19" s="68">
        <f>コード!D174</f>
        <v>2106</v>
      </c>
      <c r="S19" s="69" t="str">
        <f>コード!E174</f>
        <v>小浜</v>
      </c>
      <c r="T19" s="64"/>
      <c r="U19" s="68">
        <f>コード!D196</f>
        <v>2481</v>
      </c>
      <c r="V19" s="69" t="str">
        <f>コード!E196</f>
        <v>東そのぎ子どもの村</v>
      </c>
      <c r="W19" s="64"/>
      <c r="X19" s="124" t="s">
        <v>110</v>
      </c>
      <c r="Y19" s="125"/>
    </row>
    <row r="20" spans="1:25" ht="12.4" customHeight="1" thickTop="1">
      <c r="A20" s="68">
        <f>コード!D17</f>
        <v>1016</v>
      </c>
      <c r="B20" s="69" t="str">
        <f>コード!E17</f>
        <v>福田</v>
      </c>
      <c r="C20" s="76"/>
      <c r="D20" s="76"/>
      <c r="F20" s="68">
        <f>コード!D67</f>
        <v>1116</v>
      </c>
      <c r="G20" s="69" t="str">
        <f>コード!E67</f>
        <v>中里</v>
      </c>
      <c r="H20" s="64"/>
      <c r="I20" s="68">
        <f>コード!D95</f>
        <v>1307</v>
      </c>
      <c r="J20" s="69" t="str">
        <f>コード!E95</f>
        <v>長田</v>
      </c>
      <c r="K20" s="64"/>
      <c r="L20" s="68">
        <f>コード!D119</f>
        <v>1503</v>
      </c>
      <c r="M20" s="69" t="str">
        <f>コード!E119</f>
        <v>中部</v>
      </c>
      <c r="O20" s="68">
        <f>コード!D145</f>
        <v>1801</v>
      </c>
      <c r="P20" s="69" t="str">
        <f>コード!E145</f>
        <v>郷ノ浦</v>
      </c>
      <c r="Q20" s="64"/>
      <c r="R20" s="68">
        <f>コード!D175</f>
        <v>2107</v>
      </c>
      <c r="S20" s="69" t="str">
        <f>コード!E175</f>
        <v>南串</v>
      </c>
      <c r="T20" s="64"/>
      <c r="U20" s="68">
        <f>コード!D197</f>
        <v>2491</v>
      </c>
      <c r="V20" s="69" t="str">
        <f>コード!E197</f>
        <v>川棚特支</v>
      </c>
      <c r="W20" s="64"/>
      <c r="X20" s="122" t="s">
        <v>111</v>
      </c>
      <c r="Y20" s="123"/>
    </row>
    <row r="21" spans="1:25" ht="12.4" customHeight="1" thickBot="1">
      <c r="A21" s="68">
        <f>コード!D18</f>
        <v>1017</v>
      </c>
      <c r="B21" s="69" t="str">
        <f>コード!E18</f>
        <v>西泊</v>
      </c>
      <c r="C21" s="76"/>
      <c r="D21" s="76"/>
      <c r="F21" s="68">
        <f>コード!D68</f>
        <v>1117</v>
      </c>
      <c r="G21" s="69" t="str">
        <f>コード!E68</f>
        <v>大野</v>
      </c>
      <c r="H21" s="64"/>
      <c r="I21" s="68">
        <f>コード!D96</f>
        <v>1308</v>
      </c>
      <c r="J21" s="69" t="str">
        <f>コード!E96</f>
        <v>真城</v>
      </c>
      <c r="K21" s="64"/>
      <c r="L21" s="68">
        <f>コード!D120</f>
        <v>1504</v>
      </c>
      <c r="M21" s="69" t="str">
        <f>コード!E120</f>
        <v>南部</v>
      </c>
      <c r="N21" s="65"/>
      <c r="O21" s="68">
        <f>コード!D146</f>
        <v>1802</v>
      </c>
      <c r="P21" s="69" t="str">
        <f>コード!E146</f>
        <v>勝本</v>
      </c>
      <c r="Q21" s="64"/>
      <c r="R21" s="75">
        <f>コード!D176</f>
        <v>2191</v>
      </c>
      <c r="S21" s="73" t="str">
        <f>コード!E176</f>
        <v>島原特支 南串山分教室</v>
      </c>
      <c r="T21" s="64"/>
      <c r="U21" s="75">
        <f>コード!D198</f>
        <v>2492</v>
      </c>
      <c r="V21" s="73" t="str">
        <f>コード!E198</f>
        <v>桜が丘特支</v>
      </c>
      <c r="W21" s="64"/>
      <c r="X21" s="66" t="s">
        <v>101</v>
      </c>
      <c r="Y21" s="67" t="s">
        <v>102</v>
      </c>
    </row>
    <row r="22" spans="1:25" ht="12.4" customHeight="1" thickBot="1">
      <c r="A22" s="68">
        <f>コード!D19</f>
        <v>1018</v>
      </c>
      <c r="B22" s="69" t="str">
        <f>コード!E19</f>
        <v>丸尾</v>
      </c>
      <c r="C22" s="76"/>
      <c r="D22" s="76"/>
      <c r="F22" s="68">
        <f>コード!D69</f>
        <v>1118</v>
      </c>
      <c r="G22" s="69" t="str">
        <f>コード!E69</f>
        <v>柚木</v>
      </c>
      <c r="H22" s="64"/>
      <c r="I22" s="68">
        <f>コード!D97</f>
        <v>1309</v>
      </c>
      <c r="J22" s="69" t="str">
        <f>コード!E97</f>
        <v>喜々津</v>
      </c>
      <c r="K22" s="64"/>
      <c r="L22" s="68">
        <f>コード!D121</f>
        <v>1505</v>
      </c>
      <c r="M22" s="69" t="str">
        <f>コード!E121</f>
        <v>度島</v>
      </c>
      <c r="N22" s="64"/>
      <c r="O22" s="68">
        <f>コード!D147</f>
        <v>1803</v>
      </c>
      <c r="P22" s="69" t="str">
        <f>コード!E147</f>
        <v>芦辺</v>
      </c>
      <c r="Q22" s="64"/>
      <c r="R22" s="64"/>
      <c r="S22" s="64"/>
      <c r="T22" s="64"/>
      <c r="W22" s="64"/>
      <c r="X22" s="68">
        <v>2391</v>
      </c>
      <c r="Y22" s="69" t="s">
        <v>114</v>
      </c>
    </row>
    <row r="23" spans="1:25" ht="12.4" customHeight="1">
      <c r="A23" s="68">
        <f>コード!D20</f>
        <v>1019</v>
      </c>
      <c r="B23" s="69" t="str">
        <f>コード!E20</f>
        <v>淵</v>
      </c>
      <c r="C23" s="76"/>
      <c r="D23" s="76"/>
      <c r="F23" s="68">
        <f>コード!D70</f>
        <v>1119</v>
      </c>
      <c r="G23" s="69" t="str">
        <f>コード!E70</f>
        <v>吉井</v>
      </c>
      <c r="H23" s="64"/>
      <c r="I23" s="68">
        <f>コード!D98</f>
        <v>1310</v>
      </c>
      <c r="J23" s="69" t="str">
        <f>コード!E98</f>
        <v>琴海</v>
      </c>
      <c r="K23" s="64"/>
      <c r="L23" s="68">
        <f>コード!D122</f>
        <v>1506</v>
      </c>
      <c r="M23" s="69" t="str">
        <f>コード!E122</f>
        <v>大島</v>
      </c>
      <c r="N23" s="64"/>
      <c r="O23" s="68">
        <f>コード!D148</f>
        <v>1804</v>
      </c>
      <c r="P23" s="69" t="str">
        <f>コード!E148</f>
        <v>石田</v>
      </c>
      <c r="Q23" s="64"/>
      <c r="R23" s="120" t="s">
        <v>122</v>
      </c>
      <c r="S23" s="121"/>
      <c r="T23" s="64"/>
      <c r="U23" s="120" t="s">
        <v>130</v>
      </c>
      <c r="V23" s="121"/>
      <c r="W23" s="64"/>
      <c r="X23" s="68">
        <v>1491</v>
      </c>
      <c r="Y23" s="69" t="s">
        <v>115</v>
      </c>
    </row>
    <row r="24" spans="1:25" ht="12.4" customHeight="1" thickBot="1">
      <c r="A24" s="68">
        <f>コード!D21</f>
        <v>1020</v>
      </c>
      <c r="B24" s="69" t="str">
        <f>コード!E21</f>
        <v>緑が丘</v>
      </c>
      <c r="C24" s="76"/>
      <c r="D24" s="76"/>
      <c r="F24" s="68">
        <f>コード!D71</f>
        <v>1120</v>
      </c>
      <c r="G24" s="69" t="str">
        <f>コード!E71</f>
        <v>世知原</v>
      </c>
      <c r="H24" s="64"/>
      <c r="I24" s="68">
        <f>コード!D99</f>
        <v>1311</v>
      </c>
      <c r="J24" s="69" t="str">
        <f>コード!E99</f>
        <v>森山</v>
      </c>
      <c r="K24" s="64"/>
      <c r="L24" s="68">
        <f>コード!D123</f>
        <v>1507</v>
      </c>
      <c r="M24" s="69" t="str">
        <f>コード!E123</f>
        <v>生月</v>
      </c>
      <c r="N24" s="64"/>
      <c r="O24" s="75">
        <f>コード!D149</f>
        <v>1891</v>
      </c>
      <c r="P24" s="73" t="str">
        <f>コード!E149</f>
        <v>虹の原特支 壱岐分校</v>
      </c>
      <c r="Q24" s="64"/>
      <c r="R24" s="66" t="s">
        <v>101</v>
      </c>
      <c r="S24" s="67" t="s">
        <v>102</v>
      </c>
      <c r="T24" s="64"/>
      <c r="U24" s="66" t="s">
        <v>101</v>
      </c>
      <c r="V24" s="67" t="s">
        <v>102</v>
      </c>
      <c r="W24" s="64"/>
      <c r="X24" s="68">
        <v>1191</v>
      </c>
      <c r="Y24" s="69" t="s">
        <v>116</v>
      </c>
    </row>
    <row r="25" spans="1:25" ht="12.4" customHeight="1" thickBot="1">
      <c r="A25" s="68">
        <f>コード!D22</f>
        <v>1021</v>
      </c>
      <c r="B25" s="69" t="str">
        <f>コード!E22</f>
        <v>岩屋</v>
      </c>
      <c r="C25" s="76"/>
      <c r="D25" s="76"/>
      <c r="F25" s="68">
        <f>コード!D72</f>
        <v>1121</v>
      </c>
      <c r="G25" s="69" t="str">
        <f>コード!E72</f>
        <v>宇久</v>
      </c>
      <c r="H25" s="64"/>
      <c r="I25" s="68">
        <f>コード!D100</f>
        <v>1312</v>
      </c>
      <c r="J25" s="69" t="str">
        <f>コード!E100</f>
        <v>飯盛</v>
      </c>
      <c r="K25" s="64"/>
      <c r="L25" s="68">
        <f>コード!D124</f>
        <v>1508</v>
      </c>
      <c r="M25" s="69" t="str">
        <f>コード!E124</f>
        <v>田平</v>
      </c>
      <c r="N25" s="64"/>
      <c r="O25" s="64"/>
      <c r="P25" s="64"/>
      <c r="Q25" s="64"/>
      <c r="R25" s="68">
        <f>コード!D177</f>
        <v>2201</v>
      </c>
      <c r="S25" s="69" t="str">
        <f>コード!E177</f>
        <v>加津佐</v>
      </c>
      <c r="T25" s="64"/>
      <c r="U25" s="68">
        <f>コード!D199</f>
        <v>2501</v>
      </c>
      <c r="V25" s="69" t="str">
        <f>コード!E199</f>
        <v>小値賀</v>
      </c>
      <c r="W25" s="64"/>
      <c r="X25" s="68">
        <v>1192</v>
      </c>
      <c r="Y25" s="69" t="s">
        <v>117</v>
      </c>
    </row>
    <row r="26" spans="1:25" ht="12.4" customHeight="1" thickBot="1">
      <c r="A26" s="68">
        <f>コード!D23</f>
        <v>1022</v>
      </c>
      <c r="B26" s="69" t="str">
        <f>コード!E23</f>
        <v>西浦上</v>
      </c>
      <c r="F26" s="68">
        <f>コード!D73</f>
        <v>1122</v>
      </c>
      <c r="G26" s="69" t="str">
        <f>コード!E73</f>
        <v>小佐々</v>
      </c>
      <c r="H26" s="64"/>
      <c r="I26" s="68">
        <f>コード!D101</f>
        <v>1313</v>
      </c>
      <c r="J26" s="69" t="str">
        <f>コード!E101</f>
        <v>高来</v>
      </c>
      <c r="K26" s="64"/>
      <c r="L26" s="75">
        <f>コード!D125</f>
        <v>1591</v>
      </c>
      <c r="M26" s="73" t="str">
        <f>コード!E125</f>
        <v>佐世保特支　北松分校</v>
      </c>
      <c r="N26" s="64"/>
      <c r="O26" s="120" t="s">
        <v>97</v>
      </c>
      <c r="P26" s="121"/>
      <c r="Q26" s="64"/>
      <c r="R26" s="68">
        <f>コード!D178</f>
        <v>2202</v>
      </c>
      <c r="S26" s="69" t="str">
        <f>コード!E178</f>
        <v>口之津</v>
      </c>
      <c r="T26" s="64"/>
      <c r="U26" s="75">
        <f>コード!D200</f>
        <v>2502</v>
      </c>
      <c r="V26" s="73" t="str">
        <f>コード!E200</f>
        <v>佐々</v>
      </c>
      <c r="W26" s="64"/>
      <c r="X26" s="68">
        <v>1591</v>
      </c>
      <c r="Y26" s="69" t="s">
        <v>119</v>
      </c>
    </row>
    <row r="27" spans="1:25" ht="12.4" customHeight="1" thickBot="1">
      <c r="A27" s="68">
        <f>コード!D24</f>
        <v>1023</v>
      </c>
      <c r="B27" s="69" t="str">
        <f>コード!E24</f>
        <v>山里</v>
      </c>
      <c r="C27" s="76"/>
      <c r="D27" s="76"/>
      <c r="F27" s="68">
        <f>コード!D74</f>
        <v>1123</v>
      </c>
      <c r="G27" s="69" t="str">
        <f>コード!E74</f>
        <v>江迎</v>
      </c>
      <c r="H27" s="64"/>
      <c r="I27" s="68">
        <f>コード!D102</f>
        <v>1314</v>
      </c>
      <c r="J27" s="69" t="str">
        <f>コード!E102</f>
        <v>小長井</v>
      </c>
      <c r="K27" s="64"/>
      <c r="L27" s="64"/>
      <c r="M27" s="64"/>
      <c r="N27" s="64"/>
      <c r="O27" s="66" t="s">
        <v>101</v>
      </c>
      <c r="P27" s="67" t="s">
        <v>102</v>
      </c>
      <c r="Q27" s="64"/>
      <c r="R27" s="68">
        <f>コード!D179</f>
        <v>2203</v>
      </c>
      <c r="S27" s="69" t="str">
        <f>コード!E179</f>
        <v>南有馬</v>
      </c>
      <c r="T27" s="64"/>
      <c r="U27" s="64"/>
      <c r="V27" s="64"/>
      <c r="W27" s="64"/>
      <c r="X27" s="68">
        <v>1291</v>
      </c>
      <c r="Y27" s="69" t="s">
        <v>120</v>
      </c>
    </row>
    <row r="28" spans="1:25" ht="12.4" customHeight="1" thickTop="1">
      <c r="A28" s="68">
        <f>コード!D25</f>
        <v>1024</v>
      </c>
      <c r="B28" s="69" t="str">
        <f>コード!E25</f>
        <v>滑石</v>
      </c>
      <c r="C28" s="76"/>
      <c r="D28" s="76"/>
      <c r="F28" s="68">
        <f>コード!D75</f>
        <v>1124</v>
      </c>
      <c r="G28" s="69" t="str">
        <f>コード!E75</f>
        <v>鹿町</v>
      </c>
      <c r="H28" s="64"/>
      <c r="I28" s="68">
        <f>コード!D103</f>
        <v>1381</v>
      </c>
      <c r="J28" s="69" t="str">
        <f>コード!E103</f>
        <v>諫早高附属</v>
      </c>
      <c r="K28" s="64"/>
      <c r="L28" s="120" t="s">
        <v>138</v>
      </c>
      <c r="M28" s="121"/>
      <c r="N28" s="64"/>
      <c r="O28" s="68">
        <f>コード!D150</f>
        <v>1901</v>
      </c>
      <c r="P28" s="69" t="str">
        <f>コード!E150</f>
        <v>福江</v>
      </c>
      <c r="Q28" s="64"/>
      <c r="R28" s="68">
        <f>コード!D180</f>
        <v>2204</v>
      </c>
      <c r="S28" s="69" t="str">
        <f>コード!E180</f>
        <v>北有馬</v>
      </c>
      <c r="T28" s="64"/>
      <c r="U28" s="120" t="s">
        <v>554</v>
      </c>
      <c r="V28" s="121"/>
      <c r="W28" s="64"/>
      <c r="X28" s="68">
        <v>2191</v>
      </c>
      <c r="Y28" s="69" t="s">
        <v>123</v>
      </c>
    </row>
    <row r="29" spans="1:25" ht="12.4" customHeight="1" thickBot="1">
      <c r="A29" s="68">
        <f>コード!D26</f>
        <v>1025</v>
      </c>
      <c r="B29" s="69" t="str">
        <f>コード!E26</f>
        <v>三重</v>
      </c>
      <c r="C29" s="76"/>
      <c r="D29" s="76"/>
      <c r="F29" s="68">
        <f>コード!D76</f>
        <v>1125</v>
      </c>
      <c r="G29" s="69" t="str">
        <f>コード!E76</f>
        <v>浅子</v>
      </c>
      <c r="H29" s="64"/>
      <c r="I29" s="68">
        <f>コード!D104</f>
        <v>1382</v>
      </c>
      <c r="J29" s="69" t="str">
        <f>コード!E104</f>
        <v>長崎日本大学</v>
      </c>
      <c r="K29" s="64"/>
      <c r="L29" s="66" t="s">
        <v>101</v>
      </c>
      <c r="M29" s="67" t="s">
        <v>102</v>
      </c>
      <c r="N29" s="64"/>
      <c r="O29" s="68">
        <f>コード!D151</f>
        <v>1902</v>
      </c>
      <c r="P29" s="69" t="str">
        <f>コード!E151</f>
        <v>福江 椛島分校</v>
      </c>
      <c r="Q29" s="64"/>
      <c r="R29" s="68">
        <f>コード!D181</f>
        <v>2205</v>
      </c>
      <c r="S29" s="69" t="str">
        <f>コード!E181</f>
        <v>西有家</v>
      </c>
      <c r="T29" s="64"/>
      <c r="U29" s="66" t="s">
        <v>101</v>
      </c>
      <c r="V29" s="67" t="s">
        <v>102</v>
      </c>
      <c r="W29" s="64"/>
      <c r="X29" s="68">
        <v>1492</v>
      </c>
      <c r="Y29" s="69" t="s">
        <v>125</v>
      </c>
    </row>
    <row r="30" spans="1:25" ht="12.4" customHeight="1" thickTop="1">
      <c r="A30" s="68">
        <f>コード!D27</f>
        <v>1026</v>
      </c>
      <c r="B30" s="69" t="str">
        <f>コード!E27</f>
        <v>横尾</v>
      </c>
      <c r="C30" s="76"/>
      <c r="D30" s="76"/>
      <c r="F30" s="68">
        <f>コード!D77</f>
        <v>1126</v>
      </c>
      <c r="G30" s="69" t="str">
        <f>コード!E77</f>
        <v>黒島</v>
      </c>
      <c r="H30" s="64"/>
      <c r="I30" s="68">
        <f>コード!D105</f>
        <v>1391</v>
      </c>
      <c r="J30" s="69" t="str">
        <f>コード!E105</f>
        <v>諫早特支</v>
      </c>
      <c r="K30" s="64"/>
      <c r="L30" s="68">
        <f>コード!D126</f>
        <v>1601</v>
      </c>
      <c r="M30" s="69" t="str">
        <f>コード!E126</f>
        <v>御厨</v>
      </c>
      <c r="N30" s="64"/>
      <c r="O30" s="111">
        <f>コード!D152</f>
        <v>1903</v>
      </c>
      <c r="P30" s="112" t="str">
        <f>コード!E152</f>
        <v>奥浦</v>
      </c>
      <c r="Q30" s="64"/>
      <c r="R30" s="68">
        <f>コード!D182</f>
        <v>2206</v>
      </c>
      <c r="S30" s="69" t="str">
        <f>コード!E182</f>
        <v>有家</v>
      </c>
      <c r="T30" s="64"/>
      <c r="U30" s="68">
        <f>コード!D201</f>
        <v>2601</v>
      </c>
      <c r="V30" s="69" t="str">
        <f>コード!E201</f>
        <v>若松</v>
      </c>
      <c r="W30" s="64"/>
      <c r="X30" s="68">
        <v>1891</v>
      </c>
      <c r="Y30" s="69" t="s">
        <v>126</v>
      </c>
    </row>
    <row r="31" spans="1:25" ht="12.4" customHeight="1" thickBot="1">
      <c r="A31" s="68">
        <f>コード!D28</f>
        <v>1027</v>
      </c>
      <c r="B31" s="69" t="str">
        <f>コード!E28</f>
        <v>小江原</v>
      </c>
      <c r="C31" s="76"/>
      <c r="D31" s="76"/>
      <c r="F31" s="68">
        <f>コード!D78</f>
        <v>1181</v>
      </c>
      <c r="G31" s="69" t="str">
        <f>コード!E78</f>
        <v>佐世保北</v>
      </c>
      <c r="H31" s="64"/>
      <c r="I31" s="75">
        <f>コード!D106</f>
        <v>1392</v>
      </c>
      <c r="J31" s="73" t="str">
        <f>コード!E106</f>
        <v>諫早東特支</v>
      </c>
      <c r="K31" s="64"/>
      <c r="L31" s="68">
        <f>コード!D127</f>
        <v>1602</v>
      </c>
      <c r="M31" s="69" t="str">
        <f>コード!E127</f>
        <v>青島</v>
      </c>
      <c r="N31" s="64"/>
      <c r="O31" s="111">
        <f>コード!D153</f>
        <v>1904</v>
      </c>
      <c r="P31" s="112" t="str">
        <f>コード!E153</f>
        <v>崎山</v>
      </c>
      <c r="Q31" s="64"/>
      <c r="R31" s="68">
        <f>コード!D183</f>
        <v>2207</v>
      </c>
      <c r="S31" s="69" t="str">
        <f>コード!E183</f>
        <v>布津</v>
      </c>
      <c r="T31" s="64"/>
      <c r="U31" s="68">
        <f>コード!D202</f>
        <v>2602</v>
      </c>
      <c r="V31" s="69" t="str">
        <f>コード!E202</f>
        <v>上五島</v>
      </c>
      <c r="W31" s="64"/>
      <c r="X31" s="68">
        <v>1091</v>
      </c>
      <c r="Y31" s="69" t="s">
        <v>127</v>
      </c>
    </row>
    <row r="32" spans="1:25" ht="12.4" customHeight="1" thickBot="1">
      <c r="A32" s="68">
        <f>コード!D29</f>
        <v>1028</v>
      </c>
      <c r="B32" s="69" t="str">
        <f>コード!E29</f>
        <v>橘</v>
      </c>
      <c r="C32" s="76"/>
      <c r="D32" s="76"/>
      <c r="F32" s="68">
        <f>コード!D79</f>
        <v>1182</v>
      </c>
      <c r="G32" s="69" t="str">
        <f>コード!E79</f>
        <v>聖和女子学院</v>
      </c>
      <c r="H32" s="64"/>
      <c r="K32" s="64"/>
      <c r="L32" s="68">
        <f>コード!D128</f>
        <v>1603</v>
      </c>
      <c r="M32" s="69" t="str">
        <f>コード!E128</f>
        <v>志佐</v>
      </c>
      <c r="N32" s="64"/>
      <c r="O32" s="68">
        <f>コード!D154</f>
        <v>1905</v>
      </c>
      <c r="P32" s="69" t="str">
        <f>コード!E154</f>
        <v>翁頭</v>
      </c>
      <c r="Q32" s="64"/>
      <c r="R32" s="75">
        <f>コード!D184</f>
        <v>2208</v>
      </c>
      <c r="S32" s="73" t="str">
        <f>コード!E184</f>
        <v>深江</v>
      </c>
      <c r="T32" s="64"/>
      <c r="U32" s="68">
        <f>コード!D203</f>
        <v>2603</v>
      </c>
      <c r="V32" s="69" t="str">
        <f>コード!E203</f>
        <v>魚目</v>
      </c>
      <c r="W32" s="64"/>
      <c r="X32" s="68">
        <v>1991</v>
      </c>
      <c r="Y32" s="69" t="s">
        <v>64</v>
      </c>
    </row>
    <row r="33" spans="1:25" ht="12.4" customHeight="1">
      <c r="A33" s="68">
        <f>コード!D30</f>
        <v>1029</v>
      </c>
      <c r="B33" s="69" t="str">
        <f>コード!E30</f>
        <v>三川</v>
      </c>
      <c r="C33" s="76"/>
      <c r="D33" s="76"/>
      <c r="F33" s="68">
        <f>コード!D80</f>
        <v>1183</v>
      </c>
      <c r="G33" s="69" t="str">
        <f>コード!E80</f>
        <v>九州文化学園</v>
      </c>
      <c r="H33" s="64"/>
      <c r="K33" s="64"/>
      <c r="L33" s="68">
        <f>コード!D129</f>
        <v>1604</v>
      </c>
      <c r="M33" s="69" t="str">
        <f>コード!E129</f>
        <v>調川</v>
      </c>
      <c r="N33" s="64"/>
      <c r="O33" s="68">
        <f>コード!D155</f>
        <v>1906</v>
      </c>
      <c r="P33" s="69" t="str">
        <f>コード!E155</f>
        <v>久賀</v>
      </c>
      <c r="Q33" s="64"/>
      <c r="T33" s="64"/>
      <c r="U33" s="68">
        <f>コード!D204</f>
        <v>2604</v>
      </c>
      <c r="V33" s="69" t="str">
        <f>コード!E204</f>
        <v>有川</v>
      </c>
      <c r="W33" s="64"/>
      <c r="X33" s="68">
        <v>2392</v>
      </c>
      <c r="Y33" s="69" t="s">
        <v>128</v>
      </c>
    </row>
    <row r="34" spans="1:25" ht="12.4" customHeight="1" thickBot="1">
      <c r="A34" s="68">
        <f>コード!D31</f>
        <v>1030</v>
      </c>
      <c r="B34" s="69" t="str">
        <f>コード!E31</f>
        <v>小ケ倉</v>
      </c>
      <c r="C34" s="76"/>
      <c r="D34" s="76"/>
      <c r="F34" s="68">
        <f>コード!D81</f>
        <v>1191</v>
      </c>
      <c r="G34" s="69" t="str">
        <f>コード!E81</f>
        <v>ろう 佐世保分校</v>
      </c>
      <c r="H34" s="64"/>
      <c r="K34" s="64"/>
      <c r="L34" s="68">
        <f>コード!D130</f>
        <v>1605</v>
      </c>
      <c r="M34" s="69" t="str">
        <f>コード!E130</f>
        <v>今福</v>
      </c>
      <c r="N34" s="64"/>
      <c r="O34" s="68">
        <f>コード!D156</f>
        <v>1907</v>
      </c>
      <c r="P34" s="69" t="str">
        <f>コード!E156</f>
        <v>富江</v>
      </c>
      <c r="Q34" s="64"/>
      <c r="T34" s="64"/>
      <c r="U34" s="75">
        <f>コード!D205</f>
        <v>2605</v>
      </c>
      <c r="V34" s="73" t="str">
        <f>コード!E205</f>
        <v>奈良尾</v>
      </c>
      <c r="W34" s="64"/>
      <c r="X34" s="68">
        <v>2491</v>
      </c>
      <c r="Y34" s="69" t="s">
        <v>129</v>
      </c>
    </row>
    <row r="35" spans="1:25" ht="12.4" customHeight="1" thickBot="1">
      <c r="A35" s="68">
        <f>コード!D32</f>
        <v>1031</v>
      </c>
      <c r="B35" s="69" t="str">
        <f>コード!E32</f>
        <v>香焼</v>
      </c>
      <c r="F35" s="75">
        <f>コード!D82</f>
        <v>1192</v>
      </c>
      <c r="G35" s="73" t="str">
        <f>コード!E82</f>
        <v>佐世保特支</v>
      </c>
      <c r="H35" s="64"/>
      <c r="K35" s="64"/>
      <c r="L35" s="68">
        <f>コード!D131</f>
        <v>1606</v>
      </c>
      <c r="M35" s="69" t="str">
        <f>コード!E131</f>
        <v>福島</v>
      </c>
      <c r="N35" s="64"/>
      <c r="O35" s="68">
        <f>コード!D157</f>
        <v>1908</v>
      </c>
      <c r="P35" s="69" t="str">
        <f>コード!E157</f>
        <v>玉之浦</v>
      </c>
      <c r="Q35" s="64"/>
      <c r="T35" s="64"/>
      <c r="W35" s="64"/>
      <c r="X35" s="68">
        <v>1092</v>
      </c>
      <c r="Y35" s="69" t="s">
        <v>131</v>
      </c>
    </row>
    <row r="36" spans="1:25" ht="12.4" customHeight="1" thickBot="1">
      <c r="A36" s="68">
        <f>コード!D33</f>
        <v>1032</v>
      </c>
      <c r="B36" s="69" t="str">
        <f>コード!E33</f>
        <v>伊王島</v>
      </c>
      <c r="C36" s="76"/>
      <c r="D36" s="76"/>
      <c r="H36" s="64"/>
      <c r="K36" s="64"/>
      <c r="L36" s="75">
        <f>コード!D132</f>
        <v>1607</v>
      </c>
      <c r="M36" s="73" t="str">
        <f>コード!E132</f>
        <v>鷹島</v>
      </c>
      <c r="N36" s="64"/>
      <c r="O36" s="68">
        <f>コード!D158</f>
        <v>1909</v>
      </c>
      <c r="P36" s="69" t="str">
        <f>コード!E158</f>
        <v>三井楽</v>
      </c>
      <c r="Q36" s="64"/>
      <c r="T36" s="64"/>
      <c r="W36" s="64"/>
      <c r="X36" s="68">
        <v>1391</v>
      </c>
      <c r="Y36" s="69" t="s">
        <v>132</v>
      </c>
    </row>
    <row r="37" spans="1:25" ht="12.4" customHeight="1">
      <c r="A37" s="68">
        <f>コード!D34</f>
        <v>1033</v>
      </c>
      <c r="B37" s="69" t="str">
        <f>コード!E34</f>
        <v>高島</v>
      </c>
      <c r="C37" s="76"/>
      <c r="D37" s="76"/>
      <c r="H37" s="64"/>
      <c r="K37" s="64"/>
      <c r="N37" s="64"/>
      <c r="O37" s="68">
        <f>コード!D159</f>
        <v>1910</v>
      </c>
      <c r="P37" s="69" t="str">
        <f>コード!E159</f>
        <v>嵯峨島</v>
      </c>
      <c r="Q37" s="64"/>
      <c r="T37" s="64"/>
      <c r="W37" s="64"/>
      <c r="X37" s="68">
        <v>1392</v>
      </c>
      <c r="Y37" s="69" t="s">
        <v>133</v>
      </c>
    </row>
    <row r="38" spans="1:25" ht="12.4" customHeight="1">
      <c r="A38" s="68">
        <f>コード!D35</f>
        <v>1034</v>
      </c>
      <c r="B38" s="69" t="str">
        <f>コード!E35</f>
        <v>野母崎</v>
      </c>
      <c r="C38" s="76"/>
      <c r="D38" s="76"/>
      <c r="H38" s="64"/>
      <c r="K38" s="64"/>
      <c r="N38" s="64"/>
      <c r="O38" s="68">
        <f>コード!D160</f>
        <v>1911</v>
      </c>
      <c r="P38" s="69" t="str">
        <f>コード!E160</f>
        <v>岐宿</v>
      </c>
      <c r="Q38" s="64"/>
      <c r="T38" s="64"/>
      <c r="W38" s="64"/>
      <c r="X38" s="68">
        <v>1493</v>
      </c>
      <c r="Y38" s="69" t="s">
        <v>134</v>
      </c>
    </row>
    <row r="39" spans="1:25" ht="12.4" customHeight="1">
      <c r="A39" s="68">
        <f>コード!D36</f>
        <v>1035</v>
      </c>
      <c r="B39" s="69" t="str">
        <f>コード!E36</f>
        <v>池島</v>
      </c>
      <c r="C39" s="76"/>
      <c r="D39" s="76"/>
      <c r="H39" s="64"/>
      <c r="K39" s="64"/>
      <c r="N39" s="64"/>
      <c r="O39" s="68">
        <f>コード!D161</f>
        <v>1912</v>
      </c>
      <c r="P39" s="69" t="str">
        <f>コード!E161</f>
        <v>奈留</v>
      </c>
      <c r="Q39" s="64"/>
      <c r="T39" s="64"/>
      <c r="W39" s="64"/>
      <c r="X39" s="68">
        <v>1494</v>
      </c>
      <c r="Y39" s="69" t="s">
        <v>135</v>
      </c>
    </row>
    <row r="40" spans="1:25" ht="12.4" customHeight="1" thickBot="1">
      <c r="A40" s="68">
        <f>コード!D37</f>
        <v>1036</v>
      </c>
      <c r="B40" s="69" t="str">
        <f>コード!E37</f>
        <v>外海</v>
      </c>
      <c r="C40" s="76"/>
      <c r="D40" s="76"/>
      <c r="E40" s="64"/>
      <c r="H40" s="64"/>
      <c r="K40" s="64"/>
      <c r="N40" s="65"/>
      <c r="O40" s="75">
        <f>コード!D162</f>
        <v>1991</v>
      </c>
      <c r="P40" s="73" t="str">
        <f>コード!E162</f>
        <v>鶴南特支 五島分校</v>
      </c>
      <c r="Q40" s="64"/>
      <c r="T40" s="64"/>
      <c r="W40" s="64"/>
      <c r="X40" s="68">
        <v>2492</v>
      </c>
      <c r="Y40" s="69" t="s">
        <v>136</v>
      </c>
    </row>
    <row r="41" spans="1:25" ht="12.4" customHeight="1" thickBot="1">
      <c r="A41" s="68">
        <f>コード!D38</f>
        <v>1037</v>
      </c>
      <c r="B41" s="69" t="str">
        <f>コード!E38</f>
        <v>三和</v>
      </c>
      <c r="C41" s="76"/>
      <c r="D41" s="76"/>
      <c r="E41" s="64"/>
      <c r="H41" s="64"/>
      <c r="K41" s="64"/>
      <c r="N41" s="64"/>
      <c r="O41" s="64"/>
      <c r="P41" s="64"/>
      <c r="Q41" s="64"/>
      <c r="T41" s="64"/>
      <c r="W41" s="64"/>
      <c r="X41" s="75">
        <v>1093</v>
      </c>
      <c r="Y41" s="73" t="s">
        <v>137</v>
      </c>
    </row>
    <row r="42" spans="1:25" ht="12.4" customHeight="1" thickBot="1">
      <c r="A42" s="75">
        <f>コード!D39</f>
        <v>1038</v>
      </c>
      <c r="B42" s="73" t="str">
        <f>コード!E39</f>
        <v>琴海</v>
      </c>
      <c r="E42" s="64"/>
      <c r="H42" s="64"/>
      <c r="K42" s="64"/>
      <c r="N42" s="64"/>
      <c r="Q42" s="64"/>
      <c r="T42" s="64"/>
      <c r="W42" s="64"/>
    </row>
    <row r="43" spans="1:25" ht="12.4" customHeight="1">
      <c r="E43" s="76"/>
      <c r="H43" s="64"/>
      <c r="K43" s="64"/>
      <c r="N43" s="64"/>
      <c r="Q43" s="64"/>
      <c r="T43" s="64"/>
      <c r="W43" s="64"/>
    </row>
    <row r="44" spans="1:25" ht="12.4" customHeight="1">
      <c r="E44" s="76"/>
      <c r="H44" s="64"/>
      <c r="K44" s="64"/>
      <c r="N44" s="77"/>
      <c r="Q44" s="64"/>
      <c r="T44" s="64"/>
      <c r="W44" s="64"/>
    </row>
    <row r="45" spans="1:25" ht="12.4" customHeight="1">
      <c r="E45" s="76"/>
      <c r="H45" s="64"/>
      <c r="K45" s="64"/>
      <c r="N45" s="64"/>
      <c r="Q45" s="64"/>
      <c r="T45" s="64"/>
      <c r="W45" s="64"/>
    </row>
    <row r="46" spans="1:25" ht="11.45" customHeight="1">
      <c r="E46" s="64"/>
      <c r="H46" s="64"/>
      <c r="K46" s="64"/>
      <c r="N46" s="64"/>
      <c r="Q46" s="64"/>
      <c r="T46" s="64"/>
      <c r="W46" s="64"/>
    </row>
    <row r="47" spans="1:25" ht="11.45" customHeight="1">
      <c r="E47" s="64"/>
      <c r="H47" s="64"/>
      <c r="K47" s="64"/>
      <c r="N47" s="64"/>
      <c r="Q47" s="64"/>
      <c r="T47" s="64"/>
      <c r="W47" s="64"/>
    </row>
    <row r="48" spans="1:25" ht="11.45" customHeight="1">
      <c r="E48" s="64"/>
      <c r="H48" s="64"/>
      <c r="K48" s="64"/>
      <c r="N48" s="64"/>
      <c r="Q48" s="64"/>
      <c r="T48" s="64"/>
      <c r="W48" s="64"/>
    </row>
    <row r="49" spans="3:23" ht="11.45" customHeight="1">
      <c r="E49" s="64"/>
      <c r="H49" s="64"/>
      <c r="K49" s="64"/>
      <c r="N49" s="64"/>
      <c r="Q49" s="64"/>
      <c r="T49" s="64"/>
      <c r="W49" s="64"/>
    </row>
    <row r="50" spans="3:23" ht="11.45" customHeight="1">
      <c r="C50" s="64"/>
      <c r="D50" s="64"/>
      <c r="E50" s="64"/>
      <c r="H50" s="64"/>
      <c r="K50" s="64"/>
      <c r="N50" s="64"/>
      <c r="Q50" s="64"/>
      <c r="T50" s="64"/>
      <c r="W50" s="64"/>
    </row>
    <row r="51" spans="3:23" ht="11.45" customHeight="1">
      <c r="C51" s="64"/>
      <c r="D51" s="64"/>
      <c r="E51" s="64"/>
      <c r="H51" s="64"/>
      <c r="K51" s="64"/>
      <c r="N51" s="64"/>
      <c r="Q51" s="64"/>
      <c r="T51" s="64"/>
      <c r="W51" s="64"/>
    </row>
    <row r="52" spans="3:23" ht="11.45" customHeight="1">
      <c r="C52" s="64"/>
      <c r="D52" s="64"/>
      <c r="E52" s="64"/>
      <c r="H52" s="64"/>
      <c r="K52" s="64"/>
      <c r="N52" s="64"/>
      <c r="Q52" s="64"/>
      <c r="T52" s="64"/>
      <c r="W52" s="64"/>
    </row>
    <row r="53" spans="3:23" ht="11.45" customHeight="1">
      <c r="C53" s="64"/>
      <c r="D53" s="64"/>
      <c r="E53" s="64"/>
      <c r="H53" s="64"/>
      <c r="K53" s="64"/>
      <c r="N53" s="64"/>
      <c r="O53" s="64"/>
      <c r="P53" s="64"/>
      <c r="Q53" s="64"/>
      <c r="T53" s="64"/>
      <c r="W53" s="64"/>
    </row>
    <row r="54" spans="3:23" ht="11.45" customHeight="1">
      <c r="C54" s="64"/>
      <c r="D54" s="64"/>
      <c r="E54" s="64"/>
      <c r="H54" s="64"/>
      <c r="K54" s="64"/>
      <c r="N54" s="64"/>
      <c r="O54" s="64"/>
      <c r="P54" s="64"/>
      <c r="Q54" s="64"/>
      <c r="T54" s="64"/>
      <c r="W54" s="64"/>
    </row>
    <row r="55" spans="3:23" ht="11.45" customHeight="1">
      <c r="C55" s="64"/>
      <c r="D55" s="64"/>
      <c r="E55" s="64"/>
      <c r="H55" s="64"/>
      <c r="K55" s="64"/>
      <c r="N55" s="64"/>
      <c r="O55" s="64"/>
      <c r="P55" s="64"/>
      <c r="Q55" s="64"/>
      <c r="T55" s="64"/>
      <c r="W55" s="64"/>
    </row>
    <row r="56" spans="3:23" ht="11.45" customHeight="1">
      <c r="C56" s="64"/>
      <c r="D56" s="64"/>
      <c r="E56" s="64"/>
      <c r="H56" s="64"/>
      <c r="K56" s="64"/>
      <c r="N56" s="77"/>
      <c r="O56" s="64"/>
      <c r="P56" s="64"/>
      <c r="Q56" s="64"/>
      <c r="T56" s="64"/>
      <c r="W56" s="64"/>
    </row>
    <row r="57" spans="3:23" ht="11.45" customHeight="1">
      <c r="C57" s="64"/>
      <c r="D57" s="64"/>
      <c r="E57" s="64"/>
      <c r="H57" s="64"/>
      <c r="K57" s="64"/>
      <c r="N57" s="64"/>
      <c r="O57" s="77"/>
      <c r="P57" s="77"/>
      <c r="Q57" s="64"/>
      <c r="T57" s="64"/>
      <c r="W57" s="64"/>
    </row>
    <row r="58" spans="3:23" ht="11.45" customHeight="1">
      <c r="C58" s="64"/>
      <c r="D58" s="64"/>
      <c r="E58" s="64"/>
      <c r="H58" s="64"/>
      <c r="K58" s="64"/>
      <c r="N58" s="64"/>
      <c r="O58" s="64"/>
      <c r="P58" s="64"/>
      <c r="Q58" s="64"/>
      <c r="T58" s="64"/>
      <c r="W58" s="64"/>
    </row>
    <row r="59" spans="3:23" ht="11.45" customHeight="1">
      <c r="C59" s="64"/>
      <c r="D59" s="64"/>
      <c r="E59" s="63"/>
      <c r="H59" s="63"/>
      <c r="K59" s="63"/>
      <c r="N59" s="64"/>
      <c r="O59" s="64"/>
      <c r="P59" s="64"/>
      <c r="Q59" s="63"/>
      <c r="T59" s="63"/>
      <c r="W59" s="63"/>
    </row>
    <row r="60" spans="3:23" ht="11.45" customHeight="1">
      <c r="C60" s="64"/>
      <c r="D60" s="64"/>
      <c r="N60" s="64"/>
      <c r="O60" s="64"/>
      <c r="P60" s="64"/>
    </row>
    <row r="61" spans="3:23" ht="11.45" customHeight="1">
      <c r="C61" s="64"/>
      <c r="D61" s="64"/>
      <c r="N61" s="64"/>
      <c r="O61" s="64"/>
      <c r="P61" s="64"/>
    </row>
    <row r="62" spans="3:23" ht="11.45" customHeight="1">
      <c r="C62" s="64"/>
      <c r="D62" s="64"/>
      <c r="N62" s="64"/>
      <c r="O62" s="64"/>
      <c r="P62" s="64"/>
    </row>
    <row r="63" spans="3:23" ht="11.45" customHeight="1">
      <c r="C63" s="64"/>
      <c r="D63" s="64"/>
      <c r="N63" s="77"/>
      <c r="O63" s="64"/>
      <c r="P63" s="64"/>
    </row>
    <row r="64" spans="3:23" ht="11.45" customHeight="1">
      <c r="C64" s="64"/>
      <c r="D64" s="64"/>
      <c r="N64" s="64"/>
      <c r="O64" s="77"/>
      <c r="P64" s="77"/>
    </row>
    <row r="65" spans="3:16" ht="11.45" customHeight="1">
      <c r="C65" s="64"/>
      <c r="D65" s="64"/>
      <c r="N65" s="64"/>
      <c r="O65" s="64"/>
      <c r="P65" s="64"/>
    </row>
    <row r="66" spans="3:16" ht="10.5" customHeight="1">
      <c r="C66" s="64"/>
      <c r="D66" s="64"/>
      <c r="O66" s="64"/>
      <c r="P66" s="64"/>
    </row>
    <row r="67" spans="3:16" ht="10.5" customHeight="1">
      <c r="C67" s="64"/>
      <c r="D67" s="64"/>
      <c r="N67" s="65"/>
    </row>
    <row r="68" spans="3:16" ht="10.5" customHeight="1">
      <c r="C68" s="64"/>
      <c r="D68" s="64"/>
      <c r="N68" s="64"/>
      <c r="O68" s="65"/>
      <c r="P68" s="65"/>
    </row>
    <row r="69" spans="3:16" ht="10.5" customHeight="1">
      <c r="C69" s="64"/>
      <c r="D69" s="64"/>
      <c r="N69" s="64"/>
      <c r="O69" s="64"/>
      <c r="P69" s="64"/>
    </row>
    <row r="70" spans="3:16" ht="10.5" customHeight="1">
      <c r="C70" s="64"/>
      <c r="D70" s="64"/>
      <c r="N70" s="64"/>
      <c r="O70" s="64"/>
      <c r="P70" s="64"/>
    </row>
    <row r="71" spans="3:16" ht="10.5" customHeight="1">
      <c r="C71" s="64"/>
      <c r="D71" s="64"/>
      <c r="N71" s="64"/>
      <c r="O71" s="64"/>
      <c r="P71" s="64"/>
    </row>
    <row r="72" spans="3:16" ht="10.5" customHeight="1">
      <c r="C72" s="64"/>
      <c r="D72" s="64"/>
      <c r="N72" s="77"/>
      <c r="O72" s="64"/>
      <c r="P72" s="64"/>
    </row>
    <row r="73" spans="3:16" ht="10.5" customHeight="1">
      <c r="C73" s="64"/>
      <c r="D73" s="64"/>
      <c r="N73" s="64"/>
      <c r="O73" s="77"/>
      <c r="P73" s="77"/>
    </row>
    <row r="74" spans="3:16" ht="10.5" customHeight="1">
      <c r="C74" s="64"/>
      <c r="D74" s="64"/>
      <c r="N74" s="64"/>
      <c r="O74" s="64"/>
      <c r="P74" s="64"/>
    </row>
    <row r="75" spans="3:16" ht="10.5" customHeight="1">
      <c r="C75" s="64"/>
      <c r="D75" s="64"/>
      <c r="N75" s="64"/>
      <c r="O75" s="64"/>
      <c r="P75" s="64"/>
    </row>
    <row r="76" spans="3:16">
      <c r="C76" s="64"/>
      <c r="D76" s="64"/>
      <c r="N76" s="64"/>
      <c r="O76" s="64"/>
      <c r="P76" s="64"/>
    </row>
    <row r="77" spans="3:16">
      <c r="C77" s="64"/>
      <c r="D77" s="64"/>
      <c r="N77" s="64"/>
      <c r="O77" s="64"/>
      <c r="P77" s="64"/>
    </row>
    <row r="78" spans="3:16">
      <c r="C78" s="64"/>
      <c r="D78" s="64"/>
      <c r="N78" s="64"/>
      <c r="O78" s="64"/>
      <c r="P78" s="64"/>
    </row>
    <row r="79" spans="3:16">
      <c r="C79" s="64"/>
      <c r="D79" s="64"/>
      <c r="N79" s="64"/>
      <c r="O79" s="64"/>
      <c r="P79" s="64"/>
    </row>
    <row r="80" spans="3:16">
      <c r="C80" s="64"/>
      <c r="D80" s="64"/>
      <c r="N80" s="64"/>
      <c r="O80" s="64"/>
      <c r="P80" s="64"/>
    </row>
    <row r="81" spans="3:16">
      <c r="C81" s="64"/>
      <c r="D81" s="64"/>
      <c r="N81" s="64"/>
      <c r="O81" s="64"/>
      <c r="P81" s="64"/>
    </row>
    <row r="82" spans="3:16">
      <c r="C82" s="64"/>
      <c r="D82" s="64"/>
      <c r="N82" s="64"/>
      <c r="O82" s="64"/>
      <c r="P82" s="64"/>
    </row>
    <row r="83" spans="3:16">
      <c r="C83" s="64"/>
      <c r="D83" s="64"/>
      <c r="N83" s="64"/>
      <c r="O83" s="64"/>
      <c r="P83" s="64"/>
    </row>
    <row r="84" spans="3:16">
      <c r="C84" s="64"/>
      <c r="D84" s="64"/>
      <c r="N84" s="64"/>
      <c r="O84" s="64"/>
      <c r="P84" s="64"/>
    </row>
    <row r="85" spans="3:16">
      <c r="C85" s="64"/>
      <c r="D85" s="64"/>
      <c r="N85" s="64"/>
      <c r="O85" s="64"/>
      <c r="P85" s="64"/>
    </row>
    <row r="86" spans="3:16">
      <c r="C86" s="64"/>
      <c r="D86" s="64"/>
      <c r="N86" s="64"/>
      <c r="O86" s="64"/>
      <c r="P86" s="64"/>
    </row>
    <row r="87" spans="3:16">
      <c r="C87" s="64"/>
      <c r="D87" s="64"/>
      <c r="N87" s="64"/>
      <c r="O87" s="64"/>
      <c r="P87" s="64"/>
    </row>
    <row r="88" spans="3:16">
      <c r="C88" s="64"/>
      <c r="D88" s="64"/>
      <c r="O88" s="64"/>
      <c r="P88" s="64"/>
    </row>
    <row r="89" spans="3:16">
      <c r="C89" s="64"/>
      <c r="D89" s="64"/>
    </row>
    <row r="90" spans="3:16">
      <c r="C90" s="64"/>
      <c r="D90" s="64"/>
    </row>
    <row r="91" spans="3:16">
      <c r="C91" s="64"/>
      <c r="D91" s="64"/>
    </row>
    <row r="92" spans="3:16">
      <c r="C92" s="64"/>
      <c r="D92" s="64"/>
    </row>
    <row r="93" spans="3:16">
      <c r="C93" s="64"/>
      <c r="D93" s="64"/>
    </row>
    <row r="94" spans="3:16">
      <c r="C94" s="64"/>
      <c r="D94" s="64"/>
    </row>
  </sheetData>
  <mergeCells count="22">
    <mergeCell ref="A1:Y1"/>
    <mergeCell ref="A3:D3"/>
    <mergeCell ref="F3:G3"/>
    <mergeCell ref="I3:J3"/>
    <mergeCell ref="L3:M3"/>
    <mergeCell ref="O3:P3"/>
    <mergeCell ref="R3:S3"/>
    <mergeCell ref="U3:V3"/>
    <mergeCell ref="X3:Y3"/>
    <mergeCell ref="L28:M28"/>
    <mergeCell ref="U28:V28"/>
    <mergeCell ref="X4:Y4"/>
    <mergeCell ref="I12:J12"/>
    <mergeCell ref="R12:S12"/>
    <mergeCell ref="U14:V14"/>
    <mergeCell ref="L16:M16"/>
    <mergeCell ref="O18:P18"/>
    <mergeCell ref="X19:Y19"/>
    <mergeCell ref="X20:Y20"/>
    <mergeCell ref="R23:S23"/>
    <mergeCell ref="U23:V23"/>
    <mergeCell ref="O26:P26"/>
  </mergeCells>
  <phoneticPr fontId="1"/>
  <printOptions horizontalCentered="1" verticalCentered="1"/>
  <pageMargins left="0.7" right="0.7" top="0.75" bottom="0.75" header="0.3" footer="0.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0000感想画〇〇中</vt:lpstr>
      <vt:lpstr>コード</vt:lpstr>
      <vt:lpstr>コード印刷用</vt:lpstr>
      <vt:lpstr>'0000感想画〇〇中'!Print_Area</vt:lpstr>
      <vt:lpstr>コード!Print_Area</vt:lpstr>
      <vt:lpstr>コード印刷用!Print_Area</vt:lpstr>
      <vt:lpstr>作成要領!Print_Area</vt:lpstr>
      <vt:lpstr>'0000感想画〇〇中'!Print_Titles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2024-06-19T05:56:37Z</dcterms:modified>
</cp:coreProperties>
</file>